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3CLFFILES\data2\Mariastefania De Vido\Private\Depolarisation 100J paper\Submitted Dataset\"/>
    </mc:Choice>
  </mc:AlternateContent>
  <bookViews>
    <workbookView xWindow="0" yWindow="0" windowWidth="28800" windowHeight="12000" firstSheet="8" activeTab="14"/>
  </bookViews>
  <sheets>
    <sheet name="20_06_2019" sheetId="1" r:id="rId1"/>
    <sheet name="21_06_2019" sheetId="2" r:id="rId2"/>
    <sheet name="24_06_2019" sheetId="3" r:id="rId3"/>
    <sheet name="27_06_2019" sheetId="4" r:id="rId4"/>
    <sheet name="28_06_2019" sheetId="5" r:id="rId5"/>
    <sheet name="02_07_2019" sheetId="6" r:id="rId6"/>
    <sheet name="03_07_2019" sheetId="7" r:id="rId7"/>
    <sheet name="04_07_2019" sheetId="8" r:id="rId8"/>
    <sheet name="11_07_2019" sheetId="9" r:id="rId9"/>
    <sheet name="12_07_2019" sheetId="10" r:id="rId10"/>
    <sheet name="15_07_2019" sheetId="11" r:id="rId11"/>
    <sheet name="17_07_2019" sheetId="12" r:id="rId12"/>
    <sheet name="18_07_2019" sheetId="13" r:id="rId13"/>
    <sheet name="22_07_19" sheetId="14" r:id="rId14"/>
    <sheet name="29_07_2019" sheetId="15" r:id="rId15"/>
    <sheet name="30_07_2019" sheetId="16" r:id="rId16"/>
    <sheet name="31_07_19" sheetId="17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7" i="17" l="1"/>
  <c r="C97" i="17"/>
  <c r="I95" i="17"/>
  <c r="I93" i="17"/>
  <c r="B93" i="17"/>
  <c r="I91" i="17"/>
  <c r="B91" i="17"/>
  <c r="I89" i="17"/>
  <c r="B89" i="17"/>
  <c r="I87" i="17"/>
  <c r="I71" i="17"/>
  <c r="C71" i="17"/>
  <c r="I69" i="17"/>
  <c r="I67" i="17"/>
  <c r="B67" i="17"/>
  <c r="I65" i="17"/>
  <c r="B65" i="17"/>
  <c r="I63" i="17"/>
  <c r="B63" i="17"/>
  <c r="I61" i="17"/>
  <c r="I45" i="17"/>
  <c r="C45" i="17"/>
  <c r="I43" i="17"/>
  <c r="I41" i="17"/>
  <c r="B41" i="17"/>
  <c r="I39" i="17"/>
  <c r="B39" i="17"/>
  <c r="I37" i="17"/>
  <c r="B37" i="17"/>
  <c r="I35" i="17"/>
  <c r="I19" i="17"/>
  <c r="C19" i="17"/>
  <c r="I17" i="17"/>
  <c r="I15" i="17"/>
  <c r="B15" i="17"/>
  <c r="I13" i="17"/>
  <c r="B13" i="17"/>
  <c r="I11" i="17"/>
  <c r="B11" i="17"/>
  <c r="I9" i="17"/>
  <c r="I48" i="16"/>
  <c r="C48" i="16"/>
  <c r="I46" i="16"/>
  <c r="I44" i="16"/>
  <c r="B44" i="16"/>
  <c r="I42" i="16"/>
  <c r="B42" i="16"/>
  <c r="I40" i="16"/>
  <c r="B40" i="16"/>
  <c r="I38" i="16"/>
  <c r="I51" i="16" s="1"/>
  <c r="I19" i="16"/>
  <c r="C19" i="16"/>
  <c r="I17" i="16"/>
  <c r="I15" i="16"/>
  <c r="B15" i="16"/>
  <c r="I13" i="16"/>
  <c r="B13" i="16"/>
  <c r="I11" i="16"/>
  <c r="B11" i="16"/>
  <c r="I9" i="16"/>
  <c r="C19" i="15"/>
  <c r="I17" i="15"/>
  <c r="I15" i="15"/>
  <c r="B15" i="15"/>
  <c r="I13" i="15"/>
  <c r="B13" i="15"/>
  <c r="I11" i="15"/>
  <c r="B11" i="15"/>
  <c r="I9" i="15"/>
  <c r="I100" i="17" l="1"/>
  <c r="I101" i="17"/>
  <c r="I102" i="17"/>
  <c r="I75" i="17"/>
  <c r="I74" i="17"/>
  <c r="I76" i="17"/>
  <c r="I50" i="17"/>
  <c r="I22" i="17"/>
  <c r="I24" i="17"/>
  <c r="I48" i="17"/>
  <c r="I49" i="17"/>
  <c r="I23" i="17"/>
  <c r="I52" i="16"/>
  <c r="I53" i="16"/>
  <c r="I22" i="16"/>
  <c r="I23" i="16"/>
  <c r="I24" i="16"/>
  <c r="I22" i="15"/>
  <c r="I23" i="15"/>
  <c r="I24" i="15"/>
  <c r="I19" i="14"/>
  <c r="C19" i="14"/>
  <c r="I17" i="14"/>
  <c r="I15" i="14"/>
  <c r="B15" i="14"/>
  <c r="I13" i="14"/>
  <c r="B13" i="14"/>
  <c r="I11" i="14"/>
  <c r="B11" i="14"/>
  <c r="I9" i="14"/>
  <c r="I46" i="13"/>
  <c r="C46" i="13"/>
  <c r="I44" i="13"/>
  <c r="I42" i="13"/>
  <c r="B42" i="13"/>
  <c r="I40" i="13"/>
  <c r="B40" i="13"/>
  <c r="I38" i="13"/>
  <c r="B38" i="13"/>
  <c r="I36" i="13"/>
  <c r="I19" i="13"/>
  <c r="C19" i="13"/>
  <c r="I17" i="13"/>
  <c r="I15" i="13"/>
  <c r="B15" i="13"/>
  <c r="I13" i="13"/>
  <c r="B13" i="13"/>
  <c r="I11" i="13"/>
  <c r="B11" i="13"/>
  <c r="I9" i="13"/>
  <c r="I74" i="12"/>
  <c r="C74" i="12"/>
  <c r="I72" i="12"/>
  <c r="I70" i="12"/>
  <c r="B70" i="12"/>
  <c r="I68" i="12"/>
  <c r="B68" i="12"/>
  <c r="I66" i="12"/>
  <c r="B66" i="12"/>
  <c r="I64" i="12"/>
  <c r="I46" i="12"/>
  <c r="C46" i="12"/>
  <c r="I44" i="12"/>
  <c r="I42" i="12"/>
  <c r="B42" i="12"/>
  <c r="I40" i="12"/>
  <c r="B40" i="12"/>
  <c r="I38" i="12"/>
  <c r="B38" i="12"/>
  <c r="I36" i="12"/>
  <c r="I19" i="12"/>
  <c r="C19" i="12"/>
  <c r="I17" i="12"/>
  <c r="I15" i="12"/>
  <c r="B15" i="12"/>
  <c r="I13" i="12"/>
  <c r="B13" i="12"/>
  <c r="I11" i="12"/>
  <c r="B11" i="12"/>
  <c r="I9" i="12"/>
  <c r="I19" i="11"/>
  <c r="C19" i="11"/>
  <c r="I17" i="11"/>
  <c r="I15" i="11"/>
  <c r="B15" i="11"/>
  <c r="I13" i="11"/>
  <c r="B13" i="11"/>
  <c r="I11" i="11"/>
  <c r="B11" i="11"/>
  <c r="I9" i="11"/>
  <c r="I46" i="10"/>
  <c r="C46" i="10"/>
  <c r="I44" i="10"/>
  <c r="I42" i="10"/>
  <c r="B42" i="10"/>
  <c r="I40" i="10"/>
  <c r="B40" i="10"/>
  <c r="I38" i="10"/>
  <c r="B38" i="10"/>
  <c r="I36" i="10"/>
  <c r="I19" i="10"/>
  <c r="C19" i="10"/>
  <c r="I17" i="10"/>
  <c r="I15" i="10"/>
  <c r="B15" i="10"/>
  <c r="I13" i="10"/>
  <c r="B13" i="10"/>
  <c r="I11" i="10"/>
  <c r="B11" i="10"/>
  <c r="I9" i="10"/>
  <c r="I24" i="14" l="1"/>
  <c r="I22" i="14"/>
  <c r="I23" i="14"/>
  <c r="I51" i="13"/>
  <c r="I49" i="13"/>
  <c r="I50" i="13"/>
  <c r="I24" i="13"/>
  <c r="I22" i="13"/>
  <c r="I23" i="13"/>
  <c r="I79" i="12"/>
  <c r="I78" i="12"/>
  <c r="I77" i="12"/>
  <c r="I51" i="12"/>
  <c r="I50" i="12"/>
  <c r="I49" i="12"/>
  <c r="I24" i="12"/>
  <c r="I22" i="12"/>
  <c r="I23" i="12"/>
  <c r="I23" i="11"/>
  <c r="I24" i="11"/>
  <c r="I22" i="11"/>
  <c r="I49" i="10"/>
  <c r="I50" i="10"/>
  <c r="I51" i="10"/>
  <c r="I22" i="10"/>
  <c r="I24" i="10"/>
  <c r="I23" i="10"/>
  <c r="I72" i="9"/>
  <c r="C72" i="9"/>
  <c r="I70" i="9"/>
  <c r="I68" i="9"/>
  <c r="B68" i="9"/>
  <c r="I66" i="9"/>
  <c r="B66" i="9"/>
  <c r="I64" i="9"/>
  <c r="B64" i="9"/>
  <c r="I62" i="9"/>
  <c r="I45" i="9"/>
  <c r="C45" i="9"/>
  <c r="I43" i="9"/>
  <c r="I41" i="9"/>
  <c r="B41" i="9"/>
  <c r="I39" i="9"/>
  <c r="B39" i="9"/>
  <c r="I37" i="9"/>
  <c r="B37" i="9"/>
  <c r="I35" i="9"/>
  <c r="I19" i="9"/>
  <c r="C19" i="9"/>
  <c r="I17" i="9"/>
  <c r="I15" i="9"/>
  <c r="B15" i="9"/>
  <c r="I13" i="9"/>
  <c r="B13" i="9"/>
  <c r="I11" i="9"/>
  <c r="B11" i="9"/>
  <c r="I9" i="9"/>
  <c r="I127" i="8"/>
  <c r="C127" i="8"/>
  <c r="I125" i="8"/>
  <c r="I123" i="8"/>
  <c r="B123" i="8"/>
  <c r="I121" i="8"/>
  <c r="B121" i="8"/>
  <c r="I119" i="8"/>
  <c r="B119" i="8"/>
  <c r="I117" i="8"/>
  <c r="I100" i="8"/>
  <c r="C100" i="8"/>
  <c r="I98" i="8"/>
  <c r="I96" i="8"/>
  <c r="B96" i="8"/>
  <c r="I94" i="8"/>
  <c r="B94" i="8"/>
  <c r="I92" i="8"/>
  <c r="B92" i="8"/>
  <c r="I90" i="8"/>
  <c r="I73" i="8"/>
  <c r="C73" i="8"/>
  <c r="I71" i="8"/>
  <c r="I69" i="8"/>
  <c r="B69" i="8"/>
  <c r="I67" i="8"/>
  <c r="B67" i="8"/>
  <c r="I65" i="8"/>
  <c r="B65" i="8"/>
  <c r="I63" i="8"/>
  <c r="I46" i="8"/>
  <c r="C46" i="8"/>
  <c r="I44" i="8"/>
  <c r="I42" i="8"/>
  <c r="B42" i="8"/>
  <c r="I40" i="8"/>
  <c r="B40" i="8"/>
  <c r="I38" i="8"/>
  <c r="B38" i="8"/>
  <c r="I36" i="8"/>
  <c r="I19" i="8"/>
  <c r="C19" i="8"/>
  <c r="I17" i="8"/>
  <c r="I15" i="8"/>
  <c r="B15" i="8"/>
  <c r="I13" i="8"/>
  <c r="B13" i="8"/>
  <c r="I11" i="8"/>
  <c r="B11" i="8"/>
  <c r="I9" i="8"/>
  <c r="I18" i="7"/>
  <c r="C18" i="7"/>
  <c r="I16" i="7"/>
  <c r="I14" i="7"/>
  <c r="B14" i="7"/>
  <c r="I12" i="7"/>
  <c r="B12" i="7"/>
  <c r="I10" i="7"/>
  <c r="B10" i="7"/>
  <c r="I8" i="7"/>
  <c r="I44" i="6"/>
  <c r="C44" i="6"/>
  <c r="I42" i="6"/>
  <c r="I40" i="6"/>
  <c r="B40" i="6"/>
  <c r="I38" i="6"/>
  <c r="B38" i="6"/>
  <c r="I36" i="6"/>
  <c r="B36" i="6"/>
  <c r="I34" i="6"/>
  <c r="I18" i="6"/>
  <c r="C18" i="6"/>
  <c r="I16" i="6"/>
  <c r="I14" i="6"/>
  <c r="B14" i="6"/>
  <c r="I12" i="6"/>
  <c r="B12" i="6"/>
  <c r="I10" i="6"/>
  <c r="B10" i="6"/>
  <c r="I8" i="6"/>
  <c r="I47" i="5"/>
  <c r="I46" i="5"/>
  <c r="I45" i="5"/>
  <c r="I23" i="2"/>
  <c r="I22" i="2"/>
  <c r="I21" i="2"/>
  <c r="I23" i="3"/>
  <c r="I22" i="3"/>
  <c r="I21" i="3"/>
  <c r="I23" i="5"/>
  <c r="I22" i="5"/>
  <c r="I21" i="5"/>
  <c r="I23" i="4"/>
  <c r="I22" i="4"/>
  <c r="I21" i="4"/>
  <c r="I42" i="5"/>
  <c r="C42" i="5"/>
  <c r="I40" i="5"/>
  <c r="I38" i="5"/>
  <c r="B38" i="5"/>
  <c r="I36" i="5"/>
  <c r="B36" i="5"/>
  <c r="I34" i="5"/>
  <c r="B34" i="5"/>
  <c r="I32" i="5"/>
  <c r="I18" i="5"/>
  <c r="I10" i="5"/>
  <c r="I12" i="5"/>
  <c r="I14" i="5"/>
  <c r="I16" i="5"/>
  <c r="N18" i="5"/>
  <c r="I8" i="5"/>
  <c r="C18" i="5"/>
  <c r="B14" i="5"/>
  <c r="B12" i="5"/>
  <c r="B10" i="5"/>
  <c r="N16" i="4"/>
  <c r="I14" i="4"/>
  <c r="I16" i="4"/>
  <c r="I18" i="4"/>
  <c r="I10" i="4"/>
  <c r="I12" i="4"/>
  <c r="I8" i="4"/>
  <c r="C18" i="4"/>
  <c r="B14" i="4"/>
  <c r="B12" i="4"/>
  <c r="B10" i="4"/>
  <c r="I18" i="3"/>
  <c r="C18" i="3"/>
  <c r="I16" i="3"/>
  <c r="I14" i="3"/>
  <c r="B14" i="3"/>
  <c r="I12" i="3"/>
  <c r="B12" i="3"/>
  <c r="I10" i="3"/>
  <c r="B10" i="3"/>
  <c r="I8" i="3"/>
  <c r="I77" i="9" l="1"/>
  <c r="I75" i="9"/>
  <c r="I76" i="9"/>
  <c r="I50" i="9"/>
  <c r="I48" i="9"/>
  <c r="I49" i="9"/>
  <c r="I24" i="9"/>
  <c r="I22" i="9"/>
  <c r="I23" i="9"/>
  <c r="I132" i="8"/>
  <c r="I130" i="8"/>
  <c r="I131" i="8"/>
  <c r="I105" i="8"/>
  <c r="I104" i="8"/>
  <c r="I103" i="8"/>
  <c r="I77" i="8"/>
  <c r="I78" i="8"/>
  <c r="I76" i="8"/>
  <c r="I49" i="8"/>
  <c r="I51" i="8"/>
  <c r="I50" i="8"/>
  <c r="I24" i="8"/>
  <c r="I22" i="8"/>
  <c r="I23" i="8"/>
  <c r="I23" i="7"/>
  <c r="I21" i="7"/>
  <c r="I22" i="7"/>
  <c r="I48" i="6"/>
  <c r="I49" i="6"/>
  <c r="I47" i="6"/>
  <c r="I23" i="6"/>
  <c r="I21" i="6"/>
  <c r="I22" i="6"/>
  <c r="I34" i="2"/>
  <c r="K34" i="2" s="1"/>
  <c r="K32" i="2"/>
  <c r="K30" i="2"/>
  <c r="I32" i="2"/>
  <c r="I30" i="2"/>
  <c r="I18" i="2"/>
  <c r="C18" i="2"/>
  <c r="I16" i="1"/>
  <c r="O16" i="2"/>
  <c r="I16" i="2"/>
  <c r="O14" i="2"/>
  <c r="I14" i="2"/>
  <c r="B14" i="2"/>
  <c r="O12" i="2"/>
  <c r="I12" i="2"/>
  <c r="O10" i="2"/>
  <c r="B12" i="2"/>
  <c r="I10" i="2"/>
  <c r="B10" i="2"/>
  <c r="I8" i="2"/>
  <c r="I14" i="1" l="1"/>
  <c r="B14" i="1"/>
  <c r="I12" i="1"/>
  <c r="B12" i="1"/>
  <c r="I10" i="1"/>
  <c r="B10" i="1"/>
  <c r="I8" i="1"/>
</calcChain>
</file>

<file path=xl/sharedStrings.xml><?xml version="1.0" encoding="utf-8"?>
<sst xmlns="http://schemas.openxmlformats.org/spreadsheetml/2006/main" count="802" uniqueCount="67">
  <si>
    <t>Output polariser position (deg)</t>
  </si>
  <si>
    <t>QWP2 (deg)</t>
  </si>
  <si>
    <t>HWP2 (deg)</t>
  </si>
  <si>
    <t>QWP1 (deg)</t>
  </si>
  <si>
    <t>HWP1 (deg)</t>
  </si>
  <si>
    <t>Input polarisation setting (deg)</t>
  </si>
  <si>
    <t>Ratio</t>
  </si>
  <si>
    <t>PER</t>
  </si>
  <si>
    <t>Input polariser transmits (deg)</t>
  </si>
  <si>
    <t>90 deg (vertical)</t>
  </si>
  <si>
    <t>0 (horizontal)</t>
  </si>
  <si>
    <t>90 (vertical)</t>
  </si>
  <si>
    <t>Head not presurised</t>
  </si>
  <si>
    <t>Vacuum still in</t>
  </si>
  <si>
    <t>QR out</t>
  </si>
  <si>
    <t>BT CW source</t>
  </si>
  <si>
    <t>Yesterday QWP2 (deg)</t>
  </si>
  <si>
    <t>Yesterday HWP2 (deg)</t>
  </si>
  <si>
    <t>circular</t>
  </si>
  <si>
    <t>Comments</t>
  </si>
  <si>
    <t xml:space="preserve">Double checked </t>
  </si>
  <si>
    <t>No vacuum</t>
  </si>
  <si>
    <t>All optics in the head</t>
  </si>
  <si>
    <t>Comparison with yesterday</t>
  </si>
  <si>
    <t>Gain medium out</t>
  </si>
  <si>
    <t>PER without gain/PER with gain</t>
  </si>
  <si>
    <t>QR in</t>
  </si>
  <si>
    <t>Gain medium out. Vac and pressure windows in</t>
  </si>
  <si>
    <t>In a different position…. Easy to get stuck in local minima…]</t>
  </si>
  <si>
    <t>Gain medium out. Vac window "1" out other windows in</t>
  </si>
  <si>
    <t>Gain medium out. Vac window "1" and "2" out, sapphire windows in</t>
  </si>
  <si>
    <t>Avearge</t>
  </si>
  <si>
    <t>Max</t>
  </si>
  <si>
    <t>Min</t>
  </si>
  <si>
    <t>Gain medium out. Vac window "1" and "2" out, sapphire windows in BUT SCREWS LOOSENED</t>
  </si>
  <si>
    <t>Gain medium out. Vac window "1" and "2" out, sapphire windows "2" out. Other sapphire window loosened</t>
  </si>
  <si>
    <t>Gain medium only</t>
  </si>
  <si>
    <t>Only sapphire window "1" in, loosened, no seal, rotated by 45 deg</t>
  </si>
  <si>
    <t>New code version for more decimal numbers</t>
  </si>
  <si>
    <t>Only sapphire window "1" in, loosened, no seal, rotated by 90 deg</t>
  </si>
  <si>
    <t>Only sapphire window "1" in, tightened at 5Nm original orientation</t>
  </si>
  <si>
    <t>Andy norton</t>
  </si>
  <si>
    <t>Only sapphire window "1" in, tightened at 10Nm original orientation</t>
  </si>
  <si>
    <t>Only sapphire window "1" in, tightened at 15Nm original orientation</t>
  </si>
  <si>
    <t>Only sapphire window "1" in, tightened at 20 Nm original orientation</t>
  </si>
  <si>
    <t>Only sapphire window "2" in, tightened at 5 Nm original orientation unknown</t>
  </si>
  <si>
    <t>Only sapphire window "2" in, tightened at 10 Nm original orientation unknown</t>
  </si>
  <si>
    <t>Only sapphire window "2" in, tightened at 15 Nm original orientation unknown</t>
  </si>
  <si>
    <t>Only sapphire window "2" in, tightened at 20 Nm original orientation unknown</t>
  </si>
  <si>
    <t>Only sapphire window "2" in, tightened at 20 Nm original orientation unknown, after weekend</t>
  </si>
  <si>
    <t>Only sapphire window "2" in, tightened with coated screws to 25 Nm original orientation unknown, after weekend</t>
  </si>
  <si>
    <t>input polarisation set the wrong manner</t>
  </si>
  <si>
    <t>Only sapphire window "2" in, tightened with coated screws to 30 Nm original orientation unknown, after weekend</t>
  </si>
  <si>
    <t>Only sapphire window "2" in, tightened with coated screws to 34 Nm original orientation unknown, after weekend</t>
  </si>
  <si>
    <t>Sapphire 2 at 32 Nm (orientation unknown), sapphire window 1 at 25 Nm (original orientation), no other optic in</t>
  </si>
  <si>
    <t>Sapphire 2 at 32 Nm (orientation unknown), sapphire window 1 at 32 Nm (original orientation), no other optic in</t>
  </si>
  <si>
    <t>All optics in</t>
  </si>
  <si>
    <t>Note: beam slightly clipped on the right hand side. The source of clipping is not in the polarisation diagnostics.</t>
  </si>
  <si>
    <t>Head pressurised, 150K</t>
  </si>
  <si>
    <t>Pumps off</t>
  </si>
  <si>
    <t>Pumps on</t>
  </si>
  <si>
    <t>No time to take a reading for circular input polarisation due to fan overheating</t>
  </si>
  <si>
    <t>Head pressurised, 150K, 135 gp0s, 50%</t>
  </si>
  <si>
    <t>Head pressurised, 150K, 135 gp0s, 100%</t>
  </si>
  <si>
    <t>Didn't have enough time to finish measurements</t>
  </si>
  <si>
    <t>Head pressurised, 150K, 180 gp0s, 100%</t>
  </si>
  <si>
    <t>Head pressurised, 150K, 180 gp0s,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</si>
</sst>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1" fontId="0" fillId="0" borderId="0" xfId="0" applyNumberFormat="1"/>
    <xf numFmtId="0" fontId="2" fillId="0" borderId="0" xfId="0" applyFont="1"/>
    <xf numFmtId="11" fontId="2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A2" sqref="A2"/>
    </sheetView>
  </sheetViews>
  <sheetFormatPr defaultRowHeight="15" x14ac:dyDescent="0.25"/>
  <cols>
    <col min="1" max="1" width="31.85546875" customWidth="1"/>
    <col min="2" max="2" width="29.85546875" customWidth="1"/>
    <col min="3" max="3" width="14.42578125" customWidth="1"/>
    <col min="4" max="4" width="13.28515625" customWidth="1"/>
    <col min="5" max="5" width="29.140625" customWidth="1"/>
    <col min="6" max="6" width="13.85546875" customWidth="1"/>
    <col min="7" max="7" width="13" customWidth="1"/>
  </cols>
  <sheetData>
    <row r="1" spans="1:9" x14ac:dyDescent="0.25">
      <c r="A1" t="s">
        <v>22</v>
      </c>
    </row>
    <row r="2" spans="1:9" x14ac:dyDescent="0.25">
      <c r="A2" t="s">
        <v>12</v>
      </c>
    </row>
    <row r="3" spans="1:9" x14ac:dyDescent="0.25">
      <c r="A3" t="s">
        <v>13</v>
      </c>
    </row>
    <row r="4" spans="1:9" x14ac:dyDescent="0.25">
      <c r="A4" t="s">
        <v>14</v>
      </c>
    </row>
    <row r="5" spans="1:9" x14ac:dyDescent="0.25">
      <c r="A5" t="s">
        <v>15</v>
      </c>
    </row>
    <row r="7" spans="1:9" x14ac:dyDescent="0.25">
      <c r="A7" t="s">
        <v>8</v>
      </c>
      <c r="B7" t="s">
        <v>5</v>
      </c>
      <c r="C7" t="s">
        <v>3</v>
      </c>
      <c r="D7" t="s">
        <v>4</v>
      </c>
      <c r="E7" t="s">
        <v>0</v>
      </c>
      <c r="F7" t="s">
        <v>1</v>
      </c>
      <c r="G7" t="s">
        <v>2</v>
      </c>
      <c r="H7" t="s">
        <v>6</v>
      </c>
      <c r="I7" t="s">
        <v>7</v>
      </c>
    </row>
    <row r="8" spans="1:9" x14ac:dyDescent="0.25">
      <c r="A8" t="s">
        <v>10</v>
      </c>
      <c r="B8" t="s">
        <v>9</v>
      </c>
      <c r="C8">
        <v>53</v>
      </c>
      <c r="D8">
        <v>97</v>
      </c>
      <c r="E8">
        <v>90</v>
      </c>
      <c r="F8">
        <v>118</v>
      </c>
      <c r="G8">
        <v>99</v>
      </c>
      <c r="H8">
        <v>1.5</v>
      </c>
      <c r="I8" s="5">
        <f>H9/H8</f>
        <v>40.666666666666664</v>
      </c>
    </row>
    <row r="9" spans="1:9" x14ac:dyDescent="0.25">
      <c r="E9">
        <v>0</v>
      </c>
      <c r="H9">
        <v>61</v>
      </c>
      <c r="I9" s="5"/>
    </row>
    <row r="10" spans="1:9" x14ac:dyDescent="0.25">
      <c r="A10">
        <v>30</v>
      </c>
      <c r="B10">
        <f>A10+90</f>
        <v>120</v>
      </c>
      <c r="C10">
        <v>53</v>
      </c>
      <c r="D10">
        <v>82</v>
      </c>
      <c r="E10">
        <v>120</v>
      </c>
      <c r="F10">
        <v>90</v>
      </c>
      <c r="G10">
        <v>77</v>
      </c>
      <c r="H10">
        <v>0.15</v>
      </c>
      <c r="I10" s="5">
        <f>H11/H10</f>
        <v>33.333333333333336</v>
      </c>
    </row>
    <row r="11" spans="1:9" x14ac:dyDescent="0.25">
      <c r="E11">
        <v>30</v>
      </c>
      <c r="H11">
        <v>5</v>
      </c>
      <c r="I11" s="5"/>
    </row>
    <row r="12" spans="1:9" x14ac:dyDescent="0.25">
      <c r="A12">
        <v>45</v>
      </c>
      <c r="B12">
        <f>A12+90</f>
        <v>135</v>
      </c>
      <c r="C12">
        <v>53</v>
      </c>
      <c r="D12">
        <v>75</v>
      </c>
      <c r="E12">
        <v>135</v>
      </c>
      <c r="F12">
        <v>78</v>
      </c>
      <c r="G12">
        <v>66</v>
      </c>
      <c r="H12">
        <v>8.5000000000000006E-2</v>
      </c>
      <c r="I12" s="5">
        <f>H13/H12</f>
        <v>32.941176470588232</v>
      </c>
    </row>
    <row r="13" spans="1:9" x14ac:dyDescent="0.25">
      <c r="E13">
        <v>45</v>
      </c>
      <c r="H13">
        <v>2.8</v>
      </c>
      <c r="I13" s="5"/>
    </row>
    <row r="14" spans="1:9" x14ac:dyDescent="0.25">
      <c r="A14">
        <v>60</v>
      </c>
      <c r="B14">
        <f>A14+90</f>
        <v>150</v>
      </c>
      <c r="C14">
        <v>53</v>
      </c>
      <c r="D14">
        <v>67</v>
      </c>
      <c r="E14">
        <v>150</v>
      </c>
      <c r="F14">
        <v>155</v>
      </c>
      <c r="G14">
        <v>38</v>
      </c>
      <c r="H14">
        <v>6.2E-2</v>
      </c>
      <c r="I14" s="5">
        <f>H15/H14</f>
        <v>30.64516129032258</v>
      </c>
    </row>
    <row r="15" spans="1:9" x14ac:dyDescent="0.25">
      <c r="E15">
        <v>60</v>
      </c>
      <c r="H15">
        <v>1.9</v>
      </c>
      <c r="I15" s="5"/>
    </row>
    <row r="16" spans="1:9" x14ac:dyDescent="0.25">
      <c r="A16" t="s">
        <v>11</v>
      </c>
      <c r="B16" t="s">
        <v>10</v>
      </c>
      <c r="C16">
        <v>53</v>
      </c>
      <c r="D16">
        <v>51</v>
      </c>
      <c r="E16">
        <v>0</v>
      </c>
      <c r="F16">
        <v>116.5</v>
      </c>
      <c r="G16">
        <v>98</v>
      </c>
      <c r="H16">
        <v>3.5000000000000003E-2</v>
      </c>
      <c r="I16" s="6">
        <f>H17/H16</f>
        <v>42.857142857142854</v>
      </c>
    </row>
    <row r="17" spans="5:9" x14ac:dyDescent="0.25">
      <c r="E17">
        <v>90</v>
      </c>
      <c r="H17">
        <v>1.5</v>
      </c>
      <c r="I17" s="6"/>
    </row>
  </sheetData>
  <mergeCells count="5">
    <mergeCell ref="I8:I9"/>
    <mergeCell ref="I10:I11"/>
    <mergeCell ref="I12:I13"/>
    <mergeCell ref="I14:I15"/>
    <mergeCell ref="I16:I1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opLeftCell="A24" workbookViewId="0">
      <selection activeCell="C55" sqref="C55"/>
    </sheetView>
  </sheetViews>
  <sheetFormatPr defaultRowHeight="15" x14ac:dyDescent="0.25"/>
  <cols>
    <col min="1" max="1" width="72.42578125" bestFit="1" customWidth="1"/>
    <col min="2" max="2" width="29" bestFit="1" customWidth="1"/>
    <col min="3" max="3" width="11.5703125" bestFit="1" customWidth="1"/>
    <col min="4" max="4" width="11.42578125" bestFit="1" customWidth="1"/>
    <col min="5" max="5" width="29" bestFit="1" customWidth="1"/>
    <col min="6" max="6" width="11.5703125" bestFit="1" customWidth="1"/>
    <col min="7" max="7" width="11.42578125" bestFit="1" customWidth="1"/>
  </cols>
  <sheetData>
    <row r="1" spans="1:9" x14ac:dyDescent="0.25">
      <c r="A1" t="s">
        <v>47</v>
      </c>
    </row>
    <row r="2" spans="1:9" x14ac:dyDescent="0.25">
      <c r="A2" t="s">
        <v>12</v>
      </c>
    </row>
    <row r="3" spans="1:9" x14ac:dyDescent="0.25">
      <c r="A3" t="s">
        <v>21</v>
      </c>
    </row>
    <row r="4" spans="1:9" x14ac:dyDescent="0.25">
      <c r="A4" s="1" t="s">
        <v>14</v>
      </c>
    </row>
    <row r="5" spans="1:9" x14ac:dyDescent="0.25">
      <c r="A5" t="s">
        <v>15</v>
      </c>
    </row>
    <row r="6" spans="1:9" x14ac:dyDescent="0.25">
      <c r="A6" t="s">
        <v>38</v>
      </c>
    </row>
    <row r="8" spans="1:9" x14ac:dyDescent="0.25">
      <c r="A8" t="s">
        <v>8</v>
      </c>
      <c r="B8" t="s">
        <v>5</v>
      </c>
      <c r="C8" t="s">
        <v>3</v>
      </c>
      <c r="D8" t="s">
        <v>4</v>
      </c>
      <c r="E8" t="s">
        <v>0</v>
      </c>
      <c r="F8" t="s">
        <v>1</v>
      </c>
      <c r="G8" t="s">
        <v>2</v>
      </c>
      <c r="H8" t="s">
        <v>6</v>
      </c>
      <c r="I8" t="s">
        <v>7</v>
      </c>
    </row>
    <row r="9" spans="1:9" x14ac:dyDescent="0.25">
      <c r="A9" t="s">
        <v>10</v>
      </c>
      <c r="B9" t="s">
        <v>9</v>
      </c>
      <c r="C9">
        <v>53</v>
      </c>
      <c r="D9">
        <v>97</v>
      </c>
      <c r="E9">
        <v>90</v>
      </c>
      <c r="F9" s="2">
        <v>8</v>
      </c>
      <c r="G9">
        <v>5</v>
      </c>
      <c r="H9" s="2">
        <v>0.6</v>
      </c>
      <c r="I9" s="5">
        <f>H10/H9</f>
        <v>125.83333333333334</v>
      </c>
    </row>
    <row r="10" spans="1:9" x14ac:dyDescent="0.25">
      <c r="E10">
        <v>0</v>
      </c>
      <c r="H10" s="2">
        <v>75.5</v>
      </c>
      <c r="I10" s="5"/>
    </row>
    <row r="11" spans="1:9" x14ac:dyDescent="0.25">
      <c r="A11">
        <v>30</v>
      </c>
      <c r="B11">
        <f>A11+90</f>
        <v>120</v>
      </c>
      <c r="C11">
        <v>53</v>
      </c>
      <c r="D11">
        <v>82</v>
      </c>
      <c r="E11">
        <v>120</v>
      </c>
      <c r="F11">
        <v>63</v>
      </c>
      <c r="G11">
        <v>233</v>
      </c>
      <c r="H11" s="2">
        <v>7.0999999999999994E-2</v>
      </c>
      <c r="I11" s="5">
        <f t="shared" ref="I11" si="0">H12/H11</f>
        <v>92.253521126760575</v>
      </c>
    </row>
    <row r="12" spans="1:9" x14ac:dyDescent="0.25">
      <c r="E12">
        <v>30</v>
      </c>
      <c r="H12" s="2">
        <v>6.55</v>
      </c>
      <c r="I12" s="5"/>
    </row>
    <row r="13" spans="1:9" x14ac:dyDescent="0.25">
      <c r="A13">
        <v>45</v>
      </c>
      <c r="B13">
        <f>A13+90</f>
        <v>135</v>
      </c>
      <c r="C13">
        <v>53</v>
      </c>
      <c r="D13">
        <v>75</v>
      </c>
      <c r="E13">
        <v>135</v>
      </c>
      <c r="F13">
        <v>52</v>
      </c>
      <c r="G13">
        <v>213</v>
      </c>
      <c r="H13" s="2">
        <v>2.7799999999999998E-2</v>
      </c>
      <c r="I13" s="5">
        <f t="shared" ref="I13" si="1">H14/H13</f>
        <v>132.01438848920864</v>
      </c>
    </row>
    <row r="14" spans="1:9" x14ac:dyDescent="0.25">
      <c r="E14">
        <v>45</v>
      </c>
      <c r="H14" s="2">
        <v>3.67</v>
      </c>
      <c r="I14" s="5"/>
    </row>
    <row r="15" spans="1:9" x14ac:dyDescent="0.25">
      <c r="A15">
        <v>60</v>
      </c>
      <c r="B15">
        <f>A15+90</f>
        <v>150</v>
      </c>
      <c r="C15">
        <v>53</v>
      </c>
      <c r="D15">
        <v>67</v>
      </c>
      <c r="E15">
        <v>150</v>
      </c>
      <c r="F15">
        <v>298</v>
      </c>
      <c r="G15">
        <v>215</v>
      </c>
      <c r="H15" s="2">
        <v>2.2200000000000001E-2</v>
      </c>
      <c r="I15" s="5">
        <f t="shared" ref="I15" si="2">H16/H15</f>
        <v>109.9099099099099</v>
      </c>
    </row>
    <row r="16" spans="1:9" x14ac:dyDescent="0.25">
      <c r="E16">
        <v>60</v>
      </c>
      <c r="H16" s="2">
        <v>2.44</v>
      </c>
      <c r="I16" s="5"/>
    </row>
    <row r="17" spans="1:9" x14ac:dyDescent="0.25">
      <c r="A17" t="s">
        <v>11</v>
      </c>
      <c r="B17" t="s">
        <v>10</v>
      </c>
      <c r="C17">
        <v>53</v>
      </c>
      <c r="D17">
        <v>51</v>
      </c>
      <c r="E17">
        <v>0</v>
      </c>
      <c r="F17">
        <v>280</v>
      </c>
      <c r="G17">
        <v>180</v>
      </c>
      <c r="H17" s="2">
        <v>1.38E-2</v>
      </c>
      <c r="I17" s="5">
        <f t="shared" ref="I17" si="3">H18/H17</f>
        <v>130.43478260869566</v>
      </c>
    </row>
    <row r="18" spans="1:9" x14ac:dyDescent="0.25">
      <c r="E18">
        <v>90</v>
      </c>
      <c r="H18" s="2">
        <v>1.8</v>
      </c>
      <c r="I18" s="5"/>
    </row>
    <row r="19" spans="1:9" x14ac:dyDescent="0.25">
      <c r="A19" t="s">
        <v>18</v>
      </c>
      <c r="B19">
        <v>0</v>
      </c>
      <c r="C19">
        <f>C17-45</f>
        <v>8</v>
      </c>
      <c r="D19">
        <v>51</v>
      </c>
      <c r="E19">
        <v>0</v>
      </c>
      <c r="F19">
        <v>235</v>
      </c>
      <c r="G19">
        <v>170</v>
      </c>
      <c r="H19" s="2">
        <v>4.7600000000000003E-2</v>
      </c>
      <c r="I19" s="6">
        <f>H20/H19</f>
        <v>78.78151260504201</v>
      </c>
    </row>
    <row r="20" spans="1:9" x14ac:dyDescent="0.25">
      <c r="E20">
        <v>90</v>
      </c>
      <c r="H20" s="2">
        <v>3.75</v>
      </c>
      <c r="I20" s="6"/>
    </row>
    <row r="22" spans="1:9" x14ac:dyDescent="0.25">
      <c r="H22" t="s">
        <v>31</v>
      </c>
      <c r="I22">
        <f>AVERAGE(I9:I20)</f>
        <v>111.53790801215837</v>
      </c>
    </row>
    <row r="23" spans="1:9" x14ac:dyDescent="0.25">
      <c r="H23" t="s">
        <v>32</v>
      </c>
      <c r="I23">
        <f>MAX(I9:I20)</f>
        <v>132.01438848920864</v>
      </c>
    </row>
    <row r="24" spans="1:9" x14ac:dyDescent="0.25">
      <c r="H24" t="s">
        <v>33</v>
      </c>
      <c r="I24">
        <f>MIN(I9:I20)</f>
        <v>78.78151260504201</v>
      </c>
    </row>
    <row r="28" spans="1:9" x14ac:dyDescent="0.25">
      <c r="A28" t="s">
        <v>48</v>
      </c>
    </row>
    <row r="29" spans="1:9" x14ac:dyDescent="0.25">
      <c r="A29" t="s">
        <v>12</v>
      </c>
    </row>
    <row r="30" spans="1:9" x14ac:dyDescent="0.25">
      <c r="A30" t="s">
        <v>21</v>
      </c>
    </row>
    <row r="31" spans="1:9" x14ac:dyDescent="0.25">
      <c r="A31" s="1" t="s">
        <v>14</v>
      </c>
    </row>
    <row r="32" spans="1:9" x14ac:dyDescent="0.25">
      <c r="A32" t="s">
        <v>15</v>
      </c>
    </row>
    <row r="33" spans="1:9" x14ac:dyDescent="0.25">
      <c r="A33" t="s">
        <v>38</v>
      </c>
    </row>
    <row r="35" spans="1:9" x14ac:dyDescent="0.25">
      <c r="A35" t="s">
        <v>8</v>
      </c>
      <c r="B35" t="s">
        <v>5</v>
      </c>
      <c r="C35" t="s">
        <v>3</v>
      </c>
      <c r="D35" t="s">
        <v>4</v>
      </c>
      <c r="E35" t="s">
        <v>0</v>
      </c>
      <c r="F35" t="s">
        <v>1</v>
      </c>
      <c r="G35" t="s">
        <v>2</v>
      </c>
      <c r="H35" t="s">
        <v>6</v>
      </c>
      <c r="I35" t="s">
        <v>7</v>
      </c>
    </row>
    <row r="36" spans="1:9" x14ac:dyDescent="0.25">
      <c r="A36" t="s">
        <v>10</v>
      </c>
      <c r="B36" t="s">
        <v>9</v>
      </c>
      <c r="C36">
        <v>53</v>
      </c>
      <c r="D36">
        <v>97</v>
      </c>
      <c r="E36">
        <v>90</v>
      </c>
      <c r="F36" s="2">
        <v>189</v>
      </c>
      <c r="G36">
        <v>184</v>
      </c>
      <c r="H36" s="2">
        <v>0.47499999999999998</v>
      </c>
      <c r="I36" s="5">
        <f>H37/H36</f>
        <v>164.21052631578948</v>
      </c>
    </row>
    <row r="37" spans="1:9" x14ac:dyDescent="0.25">
      <c r="E37">
        <v>0</v>
      </c>
      <c r="H37" s="2">
        <v>78</v>
      </c>
      <c r="I37" s="5"/>
    </row>
    <row r="38" spans="1:9" x14ac:dyDescent="0.25">
      <c r="A38">
        <v>30</v>
      </c>
      <c r="B38">
        <f>A38+90</f>
        <v>120</v>
      </c>
      <c r="C38">
        <v>53</v>
      </c>
      <c r="D38">
        <v>82</v>
      </c>
      <c r="E38">
        <v>120</v>
      </c>
      <c r="F38">
        <v>162</v>
      </c>
      <c r="G38">
        <v>166</v>
      </c>
      <c r="H38" s="2">
        <v>7.3999999999999996E-2</v>
      </c>
      <c r="I38" s="5">
        <f t="shared" ref="I38" si="4">H39/H38</f>
        <v>90.270270270270274</v>
      </c>
    </row>
    <row r="39" spans="1:9" x14ac:dyDescent="0.25">
      <c r="E39">
        <v>30</v>
      </c>
      <c r="H39" s="2">
        <v>6.68</v>
      </c>
      <c r="I39" s="5"/>
    </row>
    <row r="40" spans="1:9" x14ac:dyDescent="0.25">
      <c r="A40">
        <v>45</v>
      </c>
      <c r="B40">
        <f>A40+90</f>
        <v>135</v>
      </c>
      <c r="C40">
        <v>53</v>
      </c>
      <c r="D40">
        <v>75</v>
      </c>
      <c r="E40">
        <v>135</v>
      </c>
      <c r="F40">
        <v>144</v>
      </c>
      <c r="G40">
        <v>151</v>
      </c>
      <c r="H40" s="2">
        <v>3.5099999999999999E-2</v>
      </c>
      <c r="I40" s="5">
        <f t="shared" ref="I40" si="5">H41/H40</f>
        <v>103.13390313390313</v>
      </c>
    </row>
    <row r="41" spans="1:9" x14ac:dyDescent="0.25">
      <c r="E41">
        <v>45</v>
      </c>
      <c r="H41" s="2">
        <v>3.62</v>
      </c>
      <c r="I41" s="5"/>
    </row>
    <row r="42" spans="1:9" x14ac:dyDescent="0.25">
      <c r="A42">
        <v>60</v>
      </c>
      <c r="B42">
        <f>A42+90</f>
        <v>150</v>
      </c>
      <c r="C42">
        <v>53</v>
      </c>
      <c r="D42">
        <v>67</v>
      </c>
      <c r="E42">
        <v>150</v>
      </c>
      <c r="F42">
        <v>121</v>
      </c>
      <c r="G42">
        <v>128</v>
      </c>
      <c r="H42" s="2">
        <v>1.17E-2</v>
      </c>
      <c r="I42" s="5">
        <f t="shared" ref="I42" si="6">H43/H42</f>
        <v>209.40170940170941</v>
      </c>
    </row>
    <row r="43" spans="1:9" x14ac:dyDescent="0.25">
      <c r="E43">
        <v>60</v>
      </c>
      <c r="H43" s="2">
        <v>2.4500000000000002</v>
      </c>
      <c r="I43" s="5"/>
    </row>
    <row r="44" spans="1:9" x14ac:dyDescent="0.25">
      <c r="A44" t="s">
        <v>11</v>
      </c>
      <c r="B44" t="s">
        <v>10</v>
      </c>
      <c r="C44">
        <v>53</v>
      </c>
      <c r="D44">
        <v>51</v>
      </c>
      <c r="E44">
        <v>0</v>
      </c>
      <c r="F44">
        <v>100</v>
      </c>
      <c r="G44">
        <v>90</v>
      </c>
      <c r="H44" s="2">
        <v>1.29E-2</v>
      </c>
      <c r="I44" s="5">
        <f t="shared" ref="I44" si="7">H45/H44</f>
        <v>140.31007751937986</v>
      </c>
    </row>
    <row r="45" spans="1:9" x14ac:dyDescent="0.25">
      <c r="E45">
        <v>90</v>
      </c>
      <c r="H45" s="2">
        <v>1.81</v>
      </c>
      <c r="I45" s="5"/>
    </row>
    <row r="46" spans="1:9" x14ac:dyDescent="0.25">
      <c r="A46" t="s">
        <v>18</v>
      </c>
      <c r="B46">
        <v>0</v>
      </c>
      <c r="C46">
        <f>C44-45</f>
        <v>8</v>
      </c>
      <c r="D46">
        <v>51</v>
      </c>
      <c r="E46">
        <v>0</v>
      </c>
      <c r="F46">
        <v>54</v>
      </c>
      <c r="G46">
        <v>80</v>
      </c>
      <c r="H46" s="2">
        <v>4.5900000000000003E-2</v>
      </c>
      <c r="I46" s="6">
        <f>H47/H46</f>
        <v>81.481481481481481</v>
      </c>
    </row>
    <row r="47" spans="1:9" x14ac:dyDescent="0.25">
      <c r="E47">
        <v>90</v>
      </c>
      <c r="H47" s="2">
        <v>3.74</v>
      </c>
      <c r="I47" s="6"/>
    </row>
    <row r="49" spans="8:9" x14ac:dyDescent="0.25">
      <c r="H49" t="s">
        <v>31</v>
      </c>
      <c r="I49">
        <f>AVERAGE(I36:I47)</f>
        <v>131.46799468708895</v>
      </c>
    </row>
    <row r="50" spans="8:9" x14ac:dyDescent="0.25">
      <c r="H50" t="s">
        <v>32</v>
      </c>
      <c r="I50">
        <f>MAX(I36:I47)</f>
        <v>209.40170940170941</v>
      </c>
    </row>
    <row r="51" spans="8:9" x14ac:dyDescent="0.25">
      <c r="H51" t="s">
        <v>33</v>
      </c>
      <c r="I51">
        <f>MIN(I36:I47)</f>
        <v>81.481481481481481</v>
      </c>
    </row>
  </sheetData>
  <mergeCells count="12">
    <mergeCell ref="I46:I47"/>
    <mergeCell ref="I9:I10"/>
    <mergeCell ref="I11:I12"/>
    <mergeCell ref="I13:I14"/>
    <mergeCell ref="I15:I16"/>
    <mergeCell ref="I17:I18"/>
    <mergeCell ref="I19:I20"/>
    <mergeCell ref="I36:I37"/>
    <mergeCell ref="I38:I39"/>
    <mergeCell ref="I40:I41"/>
    <mergeCell ref="I42:I43"/>
    <mergeCell ref="I44:I4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E28" sqref="E28"/>
    </sheetView>
  </sheetViews>
  <sheetFormatPr defaultRowHeight="15" x14ac:dyDescent="0.25"/>
  <cols>
    <col min="1" max="1" width="72.42578125" bestFit="1" customWidth="1"/>
    <col min="2" max="2" width="29" bestFit="1" customWidth="1"/>
    <col min="3" max="3" width="11.5703125" bestFit="1" customWidth="1"/>
    <col min="4" max="4" width="11.42578125" bestFit="1" customWidth="1"/>
    <col min="5" max="5" width="29" bestFit="1" customWidth="1"/>
    <col min="6" max="6" width="11.5703125" bestFit="1" customWidth="1"/>
    <col min="7" max="7" width="11.42578125" bestFit="1" customWidth="1"/>
  </cols>
  <sheetData>
    <row r="1" spans="1:9" x14ac:dyDescent="0.25">
      <c r="A1" t="s">
        <v>49</v>
      </c>
    </row>
    <row r="2" spans="1:9" x14ac:dyDescent="0.25">
      <c r="A2" t="s">
        <v>12</v>
      </c>
    </row>
    <row r="3" spans="1:9" x14ac:dyDescent="0.25">
      <c r="A3" t="s">
        <v>21</v>
      </c>
    </row>
    <row r="4" spans="1:9" x14ac:dyDescent="0.25">
      <c r="A4" s="1" t="s">
        <v>14</v>
      </c>
    </row>
    <row r="5" spans="1:9" x14ac:dyDescent="0.25">
      <c r="A5" t="s">
        <v>15</v>
      </c>
    </row>
    <row r="6" spans="1:9" x14ac:dyDescent="0.25">
      <c r="A6" t="s">
        <v>38</v>
      </c>
    </row>
    <row r="8" spans="1:9" x14ac:dyDescent="0.25">
      <c r="A8" t="s">
        <v>8</v>
      </c>
      <c r="B8" t="s">
        <v>5</v>
      </c>
      <c r="C8" t="s">
        <v>3</v>
      </c>
      <c r="D8" t="s">
        <v>4</v>
      </c>
      <c r="E8" t="s">
        <v>0</v>
      </c>
      <c r="F8" t="s">
        <v>1</v>
      </c>
      <c r="G8" t="s">
        <v>2</v>
      </c>
      <c r="H8" t="s">
        <v>6</v>
      </c>
      <c r="I8" t="s">
        <v>7</v>
      </c>
    </row>
    <row r="9" spans="1:9" x14ac:dyDescent="0.25">
      <c r="A9" t="s">
        <v>10</v>
      </c>
      <c r="B9" t="s">
        <v>9</v>
      </c>
      <c r="C9">
        <v>53</v>
      </c>
      <c r="D9">
        <v>97</v>
      </c>
      <c r="E9">
        <v>90</v>
      </c>
      <c r="F9" s="2">
        <v>10</v>
      </c>
      <c r="G9">
        <v>6</v>
      </c>
      <c r="H9" s="2">
        <v>0.5</v>
      </c>
      <c r="I9" s="5">
        <f>H10/H9</f>
        <v>152</v>
      </c>
    </row>
    <row r="10" spans="1:9" x14ac:dyDescent="0.25">
      <c r="E10">
        <v>0</v>
      </c>
      <c r="H10" s="2">
        <v>76</v>
      </c>
      <c r="I10" s="5"/>
    </row>
    <row r="11" spans="1:9" x14ac:dyDescent="0.25">
      <c r="A11">
        <v>30</v>
      </c>
      <c r="B11">
        <f>A11+90</f>
        <v>120</v>
      </c>
      <c r="C11">
        <v>53</v>
      </c>
      <c r="D11">
        <v>82</v>
      </c>
      <c r="E11">
        <v>120</v>
      </c>
      <c r="F11">
        <v>75</v>
      </c>
      <c r="G11">
        <v>325</v>
      </c>
      <c r="H11" s="2">
        <v>7.3999999999999996E-2</v>
      </c>
      <c r="I11" s="5">
        <f t="shared" ref="I11" si="0">H12/H11</f>
        <v>89.189189189189193</v>
      </c>
    </row>
    <row r="12" spans="1:9" x14ac:dyDescent="0.25">
      <c r="E12">
        <v>30</v>
      </c>
      <c r="H12" s="2">
        <v>6.6</v>
      </c>
      <c r="I12" s="5"/>
    </row>
    <row r="13" spans="1:9" x14ac:dyDescent="0.25">
      <c r="A13">
        <v>45</v>
      </c>
      <c r="B13">
        <f>A13+90</f>
        <v>135</v>
      </c>
      <c r="C13">
        <v>53</v>
      </c>
      <c r="D13">
        <v>75</v>
      </c>
      <c r="E13">
        <v>135</v>
      </c>
      <c r="F13">
        <v>42</v>
      </c>
      <c r="G13">
        <v>304</v>
      </c>
      <c r="H13" s="2">
        <v>2.9499999999999998E-2</v>
      </c>
      <c r="I13" s="5">
        <f t="shared" ref="I13" si="1">H14/H13</f>
        <v>123.72881355932203</v>
      </c>
    </row>
    <row r="14" spans="1:9" x14ac:dyDescent="0.25">
      <c r="E14">
        <v>45</v>
      </c>
      <c r="H14" s="2">
        <v>3.65</v>
      </c>
      <c r="I14" s="5"/>
    </row>
    <row r="15" spans="1:9" x14ac:dyDescent="0.25">
      <c r="A15">
        <v>60</v>
      </c>
      <c r="B15">
        <f>A15+90</f>
        <v>150</v>
      </c>
      <c r="C15">
        <v>53</v>
      </c>
      <c r="D15">
        <v>67</v>
      </c>
      <c r="E15">
        <v>150</v>
      </c>
      <c r="F15">
        <v>32</v>
      </c>
      <c r="G15">
        <v>291</v>
      </c>
      <c r="H15" s="2">
        <v>1.1900000000000001E-2</v>
      </c>
      <c r="I15" s="5">
        <f t="shared" ref="I15" si="2">H16/H15</f>
        <v>202.52100840336135</v>
      </c>
    </row>
    <row r="16" spans="1:9" x14ac:dyDescent="0.25">
      <c r="E16">
        <v>60</v>
      </c>
      <c r="H16" s="2">
        <v>2.41</v>
      </c>
      <c r="I16" s="5"/>
    </row>
    <row r="17" spans="1:10" x14ac:dyDescent="0.25">
      <c r="A17" t="s">
        <v>11</v>
      </c>
      <c r="B17" t="s">
        <v>10</v>
      </c>
      <c r="C17">
        <v>53</v>
      </c>
      <c r="D17">
        <v>51</v>
      </c>
      <c r="E17">
        <v>0</v>
      </c>
      <c r="F17">
        <v>11</v>
      </c>
      <c r="G17">
        <v>277</v>
      </c>
      <c r="H17" s="2">
        <v>1.46E-2</v>
      </c>
      <c r="I17" s="5">
        <f t="shared" ref="I17" si="3">H18/H17</f>
        <v>126.7123287671233</v>
      </c>
    </row>
    <row r="18" spans="1:10" x14ac:dyDescent="0.25">
      <c r="E18">
        <v>90</v>
      </c>
      <c r="H18" s="2">
        <v>1.85</v>
      </c>
      <c r="I18" s="5"/>
    </row>
    <row r="19" spans="1:10" x14ac:dyDescent="0.25">
      <c r="A19" t="s">
        <v>18</v>
      </c>
      <c r="B19">
        <v>0</v>
      </c>
      <c r="C19">
        <f>C17-45</f>
        <v>8</v>
      </c>
      <c r="D19">
        <v>51</v>
      </c>
      <c r="E19">
        <v>0</v>
      </c>
      <c r="F19" s="3">
        <v>11</v>
      </c>
      <c r="G19" s="3">
        <v>229</v>
      </c>
      <c r="H19" s="4">
        <v>0.46100000000000002</v>
      </c>
      <c r="I19" s="8">
        <f>H20/H19</f>
        <v>154.88069414316703</v>
      </c>
      <c r="J19" t="s">
        <v>51</v>
      </c>
    </row>
    <row r="20" spans="1:10" x14ac:dyDescent="0.25">
      <c r="E20">
        <v>90</v>
      </c>
      <c r="F20" s="3"/>
      <c r="G20" s="3"/>
      <c r="H20" s="4">
        <v>71.400000000000006</v>
      </c>
      <c r="I20" s="8"/>
    </row>
    <row r="22" spans="1:10" x14ac:dyDescent="0.25">
      <c r="H22" t="s">
        <v>31</v>
      </c>
      <c r="I22">
        <f>AVERAGE(I9:I20)</f>
        <v>141.50533901036047</v>
      </c>
    </row>
    <row r="23" spans="1:10" x14ac:dyDescent="0.25">
      <c r="H23" t="s">
        <v>32</v>
      </c>
      <c r="I23">
        <f>MAX(I9:I20)</f>
        <v>202.52100840336135</v>
      </c>
    </row>
    <row r="24" spans="1:10" x14ac:dyDescent="0.25">
      <c r="H24" t="s">
        <v>33</v>
      </c>
      <c r="I24">
        <f>MIN(I9:I20)</f>
        <v>89.189189189189193</v>
      </c>
    </row>
  </sheetData>
  <mergeCells count="6">
    <mergeCell ref="I19:I20"/>
    <mergeCell ref="I9:I10"/>
    <mergeCell ref="I11:I12"/>
    <mergeCell ref="I13:I14"/>
    <mergeCell ref="I15:I16"/>
    <mergeCell ref="I17:I18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55" workbookViewId="0">
      <selection activeCell="E87" sqref="E87"/>
    </sheetView>
  </sheetViews>
  <sheetFormatPr defaultRowHeight="15" x14ac:dyDescent="0.25"/>
  <cols>
    <col min="1" max="1" width="86.85546875" bestFit="1" customWidth="1"/>
    <col min="2" max="2" width="29" bestFit="1" customWidth="1"/>
    <col min="3" max="3" width="11.5703125" bestFit="1" customWidth="1"/>
    <col min="4" max="4" width="11.42578125" bestFit="1" customWidth="1"/>
    <col min="5" max="5" width="29" bestFit="1" customWidth="1"/>
    <col min="6" max="6" width="11.5703125" bestFit="1" customWidth="1"/>
    <col min="7" max="7" width="11.42578125" bestFit="1" customWidth="1"/>
  </cols>
  <sheetData>
    <row r="1" spans="1:9" x14ac:dyDescent="0.25">
      <c r="A1" t="s">
        <v>50</v>
      </c>
    </row>
    <row r="2" spans="1:9" x14ac:dyDescent="0.25">
      <c r="A2" t="s">
        <v>12</v>
      </c>
    </row>
    <row r="3" spans="1:9" x14ac:dyDescent="0.25">
      <c r="A3" t="s">
        <v>21</v>
      </c>
    </row>
    <row r="4" spans="1:9" x14ac:dyDescent="0.25">
      <c r="A4" s="1" t="s">
        <v>14</v>
      </c>
    </row>
    <row r="5" spans="1:9" x14ac:dyDescent="0.25">
      <c r="A5" t="s">
        <v>15</v>
      </c>
    </row>
    <row r="6" spans="1:9" x14ac:dyDescent="0.25">
      <c r="A6" t="s">
        <v>38</v>
      </c>
    </row>
    <row r="8" spans="1:9" x14ac:dyDescent="0.25">
      <c r="A8" t="s">
        <v>8</v>
      </c>
      <c r="B8" t="s">
        <v>5</v>
      </c>
      <c r="C8" t="s">
        <v>3</v>
      </c>
      <c r="D8" t="s">
        <v>4</v>
      </c>
      <c r="E8" t="s">
        <v>0</v>
      </c>
      <c r="F8" t="s">
        <v>1</v>
      </c>
      <c r="G8" t="s">
        <v>2</v>
      </c>
      <c r="H8" t="s">
        <v>6</v>
      </c>
      <c r="I8" t="s">
        <v>7</v>
      </c>
    </row>
    <row r="9" spans="1:9" x14ac:dyDescent="0.25">
      <c r="A9" t="s">
        <v>10</v>
      </c>
      <c r="B9" t="s">
        <v>9</v>
      </c>
      <c r="C9">
        <v>53</v>
      </c>
      <c r="D9">
        <v>97</v>
      </c>
      <c r="E9">
        <v>90</v>
      </c>
      <c r="F9" s="2">
        <v>264</v>
      </c>
      <c r="G9">
        <v>162</v>
      </c>
      <c r="H9" s="2">
        <v>1.48</v>
      </c>
      <c r="I9" s="5">
        <f>H10/H9</f>
        <v>50.135135135135137</v>
      </c>
    </row>
    <row r="10" spans="1:9" x14ac:dyDescent="0.25">
      <c r="E10">
        <v>0</v>
      </c>
      <c r="H10" s="2">
        <v>74.2</v>
      </c>
      <c r="I10" s="5"/>
    </row>
    <row r="11" spans="1:9" x14ac:dyDescent="0.25">
      <c r="A11">
        <v>30</v>
      </c>
      <c r="B11">
        <f>A11+90</f>
        <v>120</v>
      </c>
      <c r="C11">
        <v>53</v>
      </c>
      <c r="D11">
        <v>82</v>
      </c>
      <c r="E11">
        <v>120</v>
      </c>
      <c r="F11">
        <v>25</v>
      </c>
      <c r="G11">
        <v>118</v>
      </c>
      <c r="H11" s="2">
        <v>0.19900000000000001</v>
      </c>
      <c r="I11" s="5">
        <f t="shared" ref="I11" si="0">H12/H11</f>
        <v>32.914572864321606</v>
      </c>
    </row>
    <row r="12" spans="1:9" x14ac:dyDescent="0.25">
      <c r="E12">
        <v>30</v>
      </c>
      <c r="H12" s="2">
        <v>6.55</v>
      </c>
      <c r="I12" s="5"/>
    </row>
    <row r="13" spans="1:9" x14ac:dyDescent="0.25">
      <c r="A13">
        <v>45</v>
      </c>
      <c r="B13">
        <f>A13+90</f>
        <v>135</v>
      </c>
      <c r="C13">
        <v>53</v>
      </c>
      <c r="D13">
        <v>75</v>
      </c>
      <c r="E13">
        <v>135</v>
      </c>
      <c r="F13">
        <v>17</v>
      </c>
      <c r="G13">
        <v>114</v>
      </c>
      <c r="H13" s="2">
        <v>0.10199999999999999</v>
      </c>
      <c r="I13" s="5">
        <f t="shared" ref="I13" si="1">H14/H13</f>
        <v>34.803921568627452</v>
      </c>
    </row>
    <row r="14" spans="1:9" x14ac:dyDescent="0.25">
      <c r="E14">
        <v>45</v>
      </c>
      <c r="H14" s="2">
        <v>3.55</v>
      </c>
      <c r="I14" s="5"/>
    </row>
    <row r="15" spans="1:9" x14ac:dyDescent="0.25">
      <c r="A15">
        <v>60</v>
      </c>
      <c r="B15">
        <f>A15+90</f>
        <v>150</v>
      </c>
      <c r="C15">
        <v>53</v>
      </c>
      <c r="D15">
        <v>67</v>
      </c>
      <c r="E15">
        <v>150</v>
      </c>
      <c r="F15">
        <v>15</v>
      </c>
      <c r="G15">
        <v>112</v>
      </c>
      <c r="H15" s="2">
        <v>5.16E-2</v>
      </c>
      <c r="I15" s="5">
        <f t="shared" ref="I15" si="2">H16/H15</f>
        <v>46.317829457364347</v>
      </c>
    </row>
    <row r="16" spans="1:9" x14ac:dyDescent="0.25">
      <c r="E16">
        <v>60</v>
      </c>
      <c r="H16" s="2">
        <v>2.39</v>
      </c>
      <c r="I16" s="5"/>
    </row>
    <row r="17" spans="1:9" x14ac:dyDescent="0.25">
      <c r="A17" t="s">
        <v>11</v>
      </c>
      <c r="B17" t="s">
        <v>10</v>
      </c>
      <c r="C17">
        <v>53</v>
      </c>
      <c r="D17">
        <v>51</v>
      </c>
      <c r="E17">
        <v>0</v>
      </c>
      <c r="F17">
        <v>359</v>
      </c>
      <c r="G17">
        <v>102</v>
      </c>
      <c r="H17" s="2">
        <v>3.6400000000000002E-2</v>
      </c>
      <c r="I17" s="5">
        <f t="shared" ref="I17" si="3">H18/H17</f>
        <v>48.901098901098898</v>
      </c>
    </row>
    <row r="18" spans="1:9" x14ac:dyDescent="0.25">
      <c r="E18">
        <v>90</v>
      </c>
      <c r="H18" s="2">
        <v>1.78</v>
      </c>
      <c r="I18" s="5"/>
    </row>
    <row r="19" spans="1:9" x14ac:dyDescent="0.25">
      <c r="A19" t="s">
        <v>18</v>
      </c>
      <c r="B19">
        <v>0</v>
      </c>
      <c r="C19">
        <f>C17-45</f>
        <v>8</v>
      </c>
      <c r="D19">
        <v>51</v>
      </c>
      <c r="E19">
        <v>0</v>
      </c>
      <c r="F19">
        <v>328</v>
      </c>
      <c r="G19">
        <v>65</v>
      </c>
      <c r="H19" s="2">
        <v>7.4200000000000002E-2</v>
      </c>
      <c r="I19" s="6">
        <f>H20/H19</f>
        <v>49.595687331536389</v>
      </c>
    </row>
    <row r="20" spans="1:9" x14ac:dyDescent="0.25">
      <c r="E20">
        <v>90</v>
      </c>
      <c r="H20" s="2">
        <v>3.68</v>
      </c>
      <c r="I20" s="6"/>
    </row>
    <row r="22" spans="1:9" x14ac:dyDescent="0.25">
      <c r="H22" t="s">
        <v>31</v>
      </c>
      <c r="I22">
        <f>AVERAGE(I9:I20)</f>
        <v>43.778040876347298</v>
      </c>
    </row>
    <row r="23" spans="1:9" x14ac:dyDescent="0.25">
      <c r="H23" t="s">
        <v>32</v>
      </c>
      <c r="I23">
        <f>MAX(I9:I20)</f>
        <v>50.135135135135137</v>
      </c>
    </row>
    <row r="24" spans="1:9" x14ac:dyDescent="0.25">
      <c r="H24" t="s">
        <v>33</v>
      </c>
      <c r="I24">
        <f>MIN(I9:I20)</f>
        <v>32.914572864321606</v>
      </c>
    </row>
    <row r="28" spans="1:9" x14ac:dyDescent="0.25">
      <c r="A28" t="s">
        <v>52</v>
      </c>
    </row>
    <row r="29" spans="1:9" x14ac:dyDescent="0.25">
      <c r="A29" t="s">
        <v>12</v>
      </c>
    </row>
    <row r="30" spans="1:9" x14ac:dyDescent="0.25">
      <c r="A30" t="s">
        <v>21</v>
      </c>
    </row>
    <row r="31" spans="1:9" x14ac:dyDescent="0.25">
      <c r="A31" s="1" t="s">
        <v>14</v>
      </c>
    </row>
    <row r="32" spans="1:9" x14ac:dyDescent="0.25">
      <c r="A32" t="s">
        <v>15</v>
      </c>
    </row>
    <row r="33" spans="1:9" x14ac:dyDescent="0.25">
      <c r="A33" t="s">
        <v>38</v>
      </c>
    </row>
    <row r="35" spans="1:9" x14ac:dyDescent="0.25">
      <c r="A35" t="s">
        <v>8</v>
      </c>
      <c r="B35" t="s">
        <v>5</v>
      </c>
      <c r="C35" t="s">
        <v>3</v>
      </c>
      <c r="D35" t="s">
        <v>4</v>
      </c>
      <c r="E35" t="s">
        <v>0</v>
      </c>
      <c r="F35" t="s">
        <v>1</v>
      </c>
      <c r="G35" t="s">
        <v>2</v>
      </c>
      <c r="H35" t="s">
        <v>6</v>
      </c>
      <c r="I35" t="s">
        <v>7</v>
      </c>
    </row>
    <row r="36" spans="1:9" x14ac:dyDescent="0.25">
      <c r="A36" t="s">
        <v>10</v>
      </c>
      <c r="B36" t="s">
        <v>9</v>
      </c>
      <c r="C36">
        <v>53</v>
      </c>
      <c r="D36">
        <v>97</v>
      </c>
      <c r="E36">
        <v>90</v>
      </c>
      <c r="F36" s="2">
        <v>263</v>
      </c>
      <c r="G36">
        <v>72</v>
      </c>
      <c r="H36" s="2">
        <v>1.6</v>
      </c>
      <c r="I36" s="5">
        <f>H37/H36</f>
        <v>46.875</v>
      </c>
    </row>
    <row r="37" spans="1:9" x14ac:dyDescent="0.25">
      <c r="E37">
        <v>0</v>
      </c>
      <c r="H37" s="2">
        <v>75</v>
      </c>
      <c r="I37" s="5"/>
    </row>
    <row r="38" spans="1:9" x14ac:dyDescent="0.25">
      <c r="A38">
        <v>30</v>
      </c>
      <c r="B38">
        <f>A38+90</f>
        <v>120</v>
      </c>
      <c r="C38">
        <v>53</v>
      </c>
      <c r="D38">
        <v>82</v>
      </c>
      <c r="E38">
        <v>120</v>
      </c>
      <c r="F38">
        <v>298</v>
      </c>
      <c r="G38">
        <v>55</v>
      </c>
      <c r="H38" s="2">
        <v>0.20300000000000001</v>
      </c>
      <c r="I38" s="5">
        <f t="shared" ref="I38" si="4">H39/H38</f>
        <v>31.871921182266007</v>
      </c>
    </row>
    <row r="39" spans="1:9" x14ac:dyDescent="0.25">
      <c r="E39">
        <v>30</v>
      </c>
      <c r="H39" s="2">
        <v>6.47</v>
      </c>
      <c r="I39" s="5"/>
    </row>
    <row r="40" spans="1:9" x14ac:dyDescent="0.25">
      <c r="A40">
        <v>45</v>
      </c>
      <c r="B40">
        <f>A40+90</f>
        <v>135</v>
      </c>
      <c r="C40">
        <v>53</v>
      </c>
      <c r="D40">
        <v>75</v>
      </c>
      <c r="E40">
        <v>135</v>
      </c>
      <c r="F40">
        <v>290</v>
      </c>
      <c r="G40">
        <v>38</v>
      </c>
      <c r="H40" s="2">
        <v>0.10299999999999999</v>
      </c>
      <c r="I40" s="5">
        <f t="shared" ref="I40" si="5">H41/H40</f>
        <v>34.563106796116507</v>
      </c>
    </row>
    <row r="41" spans="1:9" x14ac:dyDescent="0.25">
      <c r="E41">
        <v>45</v>
      </c>
      <c r="H41" s="2">
        <v>3.56</v>
      </c>
      <c r="I41" s="5"/>
    </row>
    <row r="42" spans="1:9" x14ac:dyDescent="0.25">
      <c r="A42">
        <v>60</v>
      </c>
      <c r="B42">
        <f>A42+90</f>
        <v>150</v>
      </c>
      <c r="C42">
        <v>53</v>
      </c>
      <c r="D42">
        <v>67</v>
      </c>
      <c r="E42">
        <v>150</v>
      </c>
      <c r="F42">
        <v>285</v>
      </c>
      <c r="G42">
        <v>20</v>
      </c>
      <c r="H42" s="2">
        <v>5.5E-2</v>
      </c>
      <c r="I42" s="5">
        <f t="shared" ref="I42" si="6">H43/H42</f>
        <v>44.181818181818187</v>
      </c>
    </row>
    <row r="43" spans="1:9" x14ac:dyDescent="0.25">
      <c r="E43">
        <v>60</v>
      </c>
      <c r="H43" s="2">
        <v>2.4300000000000002</v>
      </c>
      <c r="I43" s="5"/>
    </row>
    <row r="44" spans="1:9" x14ac:dyDescent="0.25">
      <c r="A44" t="s">
        <v>11</v>
      </c>
      <c r="B44" t="s">
        <v>10</v>
      </c>
      <c r="C44">
        <v>53</v>
      </c>
      <c r="D44">
        <v>51</v>
      </c>
      <c r="E44">
        <v>0</v>
      </c>
      <c r="F44">
        <v>263</v>
      </c>
      <c r="G44">
        <v>340</v>
      </c>
      <c r="H44" s="2">
        <v>0.04</v>
      </c>
      <c r="I44" s="5">
        <f t="shared" ref="I44" si="7">H45/H44</f>
        <v>45</v>
      </c>
    </row>
    <row r="45" spans="1:9" x14ac:dyDescent="0.25">
      <c r="E45">
        <v>90</v>
      </c>
      <c r="H45" s="2">
        <v>1.8</v>
      </c>
      <c r="I45" s="5"/>
    </row>
    <row r="46" spans="1:9" x14ac:dyDescent="0.25">
      <c r="A46" t="s">
        <v>18</v>
      </c>
      <c r="B46">
        <v>0</v>
      </c>
      <c r="C46">
        <f>C44-45</f>
        <v>8</v>
      </c>
      <c r="D46">
        <v>51</v>
      </c>
      <c r="E46">
        <v>0</v>
      </c>
      <c r="F46">
        <v>237</v>
      </c>
      <c r="G46">
        <v>349</v>
      </c>
      <c r="H46" s="2">
        <v>7.5499999999999998E-2</v>
      </c>
      <c r="I46" s="6">
        <f>H47/H46</f>
        <v>50.198675496688743</v>
      </c>
    </row>
    <row r="47" spans="1:9" x14ac:dyDescent="0.25">
      <c r="E47">
        <v>90</v>
      </c>
      <c r="H47" s="2">
        <v>3.79</v>
      </c>
      <c r="I47" s="6"/>
    </row>
    <row r="49" spans="1:9" x14ac:dyDescent="0.25">
      <c r="H49" t="s">
        <v>31</v>
      </c>
      <c r="I49">
        <f>AVERAGE(I36:I47)</f>
        <v>42.115086942814905</v>
      </c>
    </row>
    <row r="50" spans="1:9" x14ac:dyDescent="0.25">
      <c r="H50" t="s">
        <v>32</v>
      </c>
      <c r="I50">
        <f>MAX(I36:I47)</f>
        <v>50.198675496688743</v>
      </c>
    </row>
    <row r="51" spans="1:9" x14ac:dyDescent="0.25">
      <c r="H51" t="s">
        <v>33</v>
      </c>
      <c r="I51">
        <f>MIN(I36:I47)</f>
        <v>31.871921182266007</v>
      </c>
    </row>
    <row r="56" spans="1:9" x14ac:dyDescent="0.25">
      <c r="A56" t="s">
        <v>53</v>
      </c>
    </row>
    <row r="57" spans="1:9" x14ac:dyDescent="0.25">
      <c r="A57" t="s">
        <v>12</v>
      </c>
    </row>
    <row r="58" spans="1:9" x14ac:dyDescent="0.25">
      <c r="A58" t="s">
        <v>21</v>
      </c>
    </row>
    <row r="59" spans="1:9" x14ac:dyDescent="0.25">
      <c r="A59" s="1" t="s">
        <v>14</v>
      </c>
    </row>
    <row r="60" spans="1:9" x14ac:dyDescent="0.25">
      <c r="A60" t="s">
        <v>15</v>
      </c>
    </row>
    <row r="61" spans="1:9" x14ac:dyDescent="0.25">
      <c r="A61" t="s">
        <v>38</v>
      </c>
    </row>
    <row r="63" spans="1:9" x14ac:dyDescent="0.25">
      <c r="A63" t="s">
        <v>8</v>
      </c>
      <c r="B63" t="s">
        <v>5</v>
      </c>
      <c r="C63" t="s">
        <v>3</v>
      </c>
      <c r="D63" t="s">
        <v>4</v>
      </c>
      <c r="E63" t="s">
        <v>0</v>
      </c>
      <c r="F63" t="s">
        <v>1</v>
      </c>
      <c r="G63" t="s">
        <v>2</v>
      </c>
      <c r="H63" t="s">
        <v>6</v>
      </c>
      <c r="I63" t="s">
        <v>7</v>
      </c>
    </row>
    <row r="64" spans="1:9" x14ac:dyDescent="0.25">
      <c r="A64" t="s">
        <v>10</v>
      </c>
      <c r="B64" t="s">
        <v>9</v>
      </c>
      <c r="C64">
        <v>53</v>
      </c>
      <c r="D64">
        <v>97</v>
      </c>
      <c r="E64">
        <v>90</v>
      </c>
      <c r="F64" s="2">
        <v>263</v>
      </c>
      <c r="G64">
        <v>341</v>
      </c>
      <c r="H64" s="2">
        <v>1.56</v>
      </c>
      <c r="I64" s="5">
        <f>H65/H64</f>
        <v>48.076923076923073</v>
      </c>
    </row>
    <row r="65" spans="1:9" x14ac:dyDescent="0.25">
      <c r="E65">
        <v>0</v>
      </c>
      <c r="H65" s="2">
        <v>75</v>
      </c>
      <c r="I65" s="5"/>
    </row>
    <row r="66" spans="1:9" x14ac:dyDescent="0.25">
      <c r="A66">
        <v>30</v>
      </c>
      <c r="B66">
        <f>A66+90</f>
        <v>120</v>
      </c>
      <c r="C66">
        <v>53</v>
      </c>
      <c r="D66">
        <v>82</v>
      </c>
      <c r="E66">
        <v>120</v>
      </c>
      <c r="F66">
        <v>297</v>
      </c>
      <c r="G66">
        <v>325</v>
      </c>
      <c r="H66" s="2">
        <v>0.20100000000000001</v>
      </c>
      <c r="I66" s="5">
        <f t="shared" ref="I66" si="8">H67/H66</f>
        <v>31.990049751243777</v>
      </c>
    </row>
    <row r="67" spans="1:9" x14ac:dyDescent="0.25">
      <c r="E67">
        <v>30</v>
      </c>
      <c r="H67" s="2">
        <v>6.43</v>
      </c>
      <c r="I67" s="5"/>
    </row>
    <row r="68" spans="1:9" x14ac:dyDescent="0.25">
      <c r="A68">
        <v>45</v>
      </c>
      <c r="B68">
        <f>A68+90</f>
        <v>135</v>
      </c>
      <c r="C68">
        <v>53</v>
      </c>
      <c r="D68">
        <v>75</v>
      </c>
      <c r="E68">
        <v>135</v>
      </c>
      <c r="F68">
        <v>289</v>
      </c>
      <c r="G68">
        <v>307</v>
      </c>
      <c r="H68" s="2">
        <v>0.10199999999999999</v>
      </c>
      <c r="I68" s="5">
        <f t="shared" ref="I68" si="9">H69/H68</f>
        <v>34.019607843137258</v>
      </c>
    </row>
    <row r="69" spans="1:9" x14ac:dyDescent="0.25">
      <c r="E69">
        <v>45</v>
      </c>
      <c r="H69" s="2">
        <v>3.47</v>
      </c>
      <c r="I69" s="5"/>
    </row>
    <row r="70" spans="1:9" x14ac:dyDescent="0.25">
      <c r="A70">
        <v>60</v>
      </c>
      <c r="B70">
        <f>A70+90</f>
        <v>150</v>
      </c>
      <c r="C70">
        <v>53</v>
      </c>
      <c r="D70">
        <v>67</v>
      </c>
      <c r="E70">
        <v>150</v>
      </c>
      <c r="F70">
        <v>282</v>
      </c>
      <c r="G70">
        <v>288</v>
      </c>
      <c r="H70" s="2">
        <v>5.28E-2</v>
      </c>
      <c r="I70" s="5">
        <f t="shared" ref="I70" si="10">H71/H70</f>
        <v>45.265151515151516</v>
      </c>
    </row>
    <row r="71" spans="1:9" x14ac:dyDescent="0.25">
      <c r="E71">
        <v>60</v>
      </c>
      <c r="H71" s="2">
        <v>2.39</v>
      </c>
      <c r="I71" s="5"/>
    </row>
    <row r="72" spans="1:9" x14ac:dyDescent="0.25">
      <c r="A72" t="s">
        <v>11</v>
      </c>
      <c r="B72" t="s">
        <v>10</v>
      </c>
      <c r="C72">
        <v>53</v>
      </c>
      <c r="D72">
        <v>51</v>
      </c>
      <c r="E72">
        <v>0</v>
      </c>
      <c r="F72">
        <v>262</v>
      </c>
      <c r="G72">
        <v>249</v>
      </c>
      <c r="H72" s="2">
        <v>4.1200000000000001E-2</v>
      </c>
      <c r="I72" s="5">
        <f t="shared" ref="I72" si="11">H73/H72</f>
        <v>44.417475728155338</v>
      </c>
    </row>
    <row r="73" spans="1:9" x14ac:dyDescent="0.25">
      <c r="E73">
        <v>90</v>
      </c>
      <c r="H73" s="2">
        <v>1.83</v>
      </c>
      <c r="I73" s="5"/>
    </row>
    <row r="74" spans="1:9" x14ac:dyDescent="0.25">
      <c r="A74" t="s">
        <v>18</v>
      </c>
      <c r="B74">
        <v>0</v>
      </c>
      <c r="C74">
        <f>C72-45</f>
        <v>8</v>
      </c>
      <c r="D74">
        <v>51</v>
      </c>
      <c r="E74">
        <v>0</v>
      </c>
      <c r="F74">
        <v>237</v>
      </c>
      <c r="G74">
        <v>258</v>
      </c>
      <c r="H74" s="2">
        <v>7.7700000000000005E-2</v>
      </c>
      <c r="I74" s="6">
        <f>H75/H74</f>
        <v>48.519948519948514</v>
      </c>
    </row>
    <row r="75" spans="1:9" x14ac:dyDescent="0.25">
      <c r="E75">
        <v>90</v>
      </c>
      <c r="H75" s="2">
        <v>3.77</v>
      </c>
      <c r="I75" s="6"/>
    </row>
    <row r="77" spans="1:9" x14ac:dyDescent="0.25">
      <c r="H77" t="s">
        <v>31</v>
      </c>
      <c r="I77">
        <f>AVERAGE(I64:I75)</f>
        <v>42.048192739093253</v>
      </c>
    </row>
    <row r="78" spans="1:9" x14ac:dyDescent="0.25">
      <c r="H78" t="s">
        <v>32</v>
      </c>
      <c r="I78">
        <f>MAX(I64:I75)</f>
        <v>48.519948519948514</v>
      </c>
    </row>
    <row r="79" spans="1:9" x14ac:dyDescent="0.25">
      <c r="H79" t="s">
        <v>33</v>
      </c>
      <c r="I79">
        <f>MIN(I64:I75)</f>
        <v>31.990049751243777</v>
      </c>
    </row>
  </sheetData>
  <mergeCells count="18">
    <mergeCell ref="I19:I20"/>
    <mergeCell ref="I9:I10"/>
    <mergeCell ref="I11:I12"/>
    <mergeCell ref="I13:I14"/>
    <mergeCell ref="I15:I16"/>
    <mergeCell ref="I17:I18"/>
    <mergeCell ref="I74:I75"/>
    <mergeCell ref="I36:I37"/>
    <mergeCell ref="I38:I39"/>
    <mergeCell ref="I40:I41"/>
    <mergeCell ref="I42:I43"/>
    <mergeCell ref="I44:I45"/>
    <mergeCell ref="I46:I47"/>
    <mergeCell ref="I64:I65"/>
    <mergeCell ref="I66:I67"/>
    <mergeCell ref="I68:I69"/>
    <mergeCell ref="I70:I71"/>
    <mergeCell ref="I72:I7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>
      <selection activeCell="B16" sqref="B16"/>
    </sheetView>
  </sheetViews>
  <sheetFormatPr defaultRowHeight="15" x14ac:dyDescent="0.25"/>
  <cols>
    <col min="1" max="1" width="56.42578125" customWidth="1"/>
    <col min="2" max="2" width="29" bestFit="1" customWidth="1"/>
    <col min="3" max="3" width="11.5703125" bestFit="1" customWidth="1"/>
    <col min="4" max="4" width="11.42578125" bestFit="1" customWidth="1"/>
    <col min="5" max="5" width="29" bestFit="1" customWidth="1"/>
    <col min="6" max="6" width="11.5703125" bestFit="1" customWidth="1"/>
    <col min="7" max="7" width="11.42578125" bestFit="1" customWidth="1"/>
  </cols>
  <sheetData>
    <row r="1" spans="1:9" x14ac:dyDescent="0.25">
      <c r="A1" t="s">
        <v>54</v>
      </c>
    </row>
    <row r="2" spans="1:9" x14ac:dyDescent="0.25">
      <c r="A2" t="s">
        <v>12</v>
      </c>
    </row>
    <row r="3" spans="1:9" x14ac:dyDescent="0.25">
      <c r="A3" t="s">
        <v>21</v>
      </c>
    </row>
    <row r="4" spans="1:9" x14ac:dyDescent="0.25">
      <c r="A4" s="1" t="s">
        <v>14</v>
      </c>
    </row>
    <row r="5" spans="1:9" x14ac:dyDescent="0.25">
      <c r="A5" t="s">
        <v>15</v>
      </c>
    </row>
    <row r="6" spans="1:9" x14ac:dyDescent="0.25">
      <c r="A6" t="s">
        <v>38</v>
      </c>
    </row>
    <row r="8" spans="1:9" x14ac:dyDescent="0.25">
      <c r="A8" t="s">
        <v>8</v>
      </c>
      <c r="B8" t="s">
        <v>5</v>
      </c>
      <c r="C8" t="s">
        <v>3</v>
      </c>
      <c r="D8" t="s">
        <v>4</v>
      </c>
      <c r="E8" t="s">
        <v>0</v>
      </c>
      <c r="F8" t="s">
        <v>1</v>
      </c>
      <c r="G8" t="s">
        <v>2</v>
      </c>
      <c r="H8" t="s">
        <v>6</v>
      </c>
      <c r="I8" t="s">
        <v>7</v>
      </c>
    </row>
    <row r="9" spans="1:9" x14ac:dyDescent="0.25">
      <c r="A9" t="s">
        <v>10</v>
      </c>
      <c r="B9" t="s">
        <v>9</v>
      </c>
      <c r="C9">
        <v>53</v>
      </c>
      <c r="D9">
        <v>97</v>
      </c>
      <c r="E9">
        <v>90</v>
      </c>
      <c r="F9" s="2">
        <v>215</v>
      </c>
      <c r="G9">
        <v>212</v>
      </c>
      <c r="H9" s="2">
        <v>2.25</v>
      </c>
      <c r="I9" s="5">
        <f>H10/H9</f>
        <v>34</v>
      </c>
    </row>
    <row r="10" spans="1:9" x14ac:dyDescent="0.25">
      <c r="E10">
        <v>0</v>
      </c>
      <c r="H10" s="2">
        <v>76.5</v>
      </c>
      <c r="I10" s="5"/>
    </row>
    <row r="11" spans="1:9" x14ac:dyDescent="0.25">
      <c r="A11">
        <v>30</v>
      </c>
      <c r="B11">
        <f>A11+90</f>
        <v>120</v>
      </c>
      <c r="C11">
        <v>53</v>
      </c>
      <c r="D11">
        <v>82</v>
      </c>
      <c r="E11">
        <v>120</v>
      </c>
      <c r="F11">
        <v>91</v>
      </c>
      <c r="G11">
        <v>159</v>
      </c>
      <c r="H11" s="2">
        <v>0.123</v>
      </c>
      <c r="I11" s="5">
        <f t="shared" ref="I11" si="0">H12/H11</f>
        <v>53.008130081300813</v>
      </c>
    </row>
    <row r="12" spans="1:9" x14ac:dyDescent="0.25">
      <c r="E12">
        <v>30</v>
      </c>
      <c r="H12" s="2">
        <v>6.52</v>
      </c>
      <c r="I12" s="5"/>
    </row>
    <row r="13" spans="1:9" x14ac:dyDescent="0.25">
      <c r="A13">
        <v>45</v>
      </c>
      <c r="B13">
        <f>A13+90</f>
        <v>135</v>
      </c>
      <c r="C13">
        <v>53</v>
      </c>
      <c r="D13">
        <v>75</v>
      </c>
      <c r="E13">
        <v>135</v>
      </c>
      <c r="F13">
        <v>86</v>
      </c>
      <c r="G13">
        <v>155</v>
      </c>
      <c r="H13" s="2">
        <v>8.0299999999999996E-2</v>
      </c>
      <c r="I13" s="5">
        <f t="shared" ref="I13" si="1">H14/H13</f>
        <v>44.831880448318806</v>
      </c>
    </row>
    <row r="14" spans="1:9" x14ac:dyDescent="0.25">
      <c r="E14">
        <v>45</v>
      </c>
      <c r="H14" s="2">
        <v>3.6</v>
      </c>
      <c r="I14" s="5"/>
    </row>
    <row r="15" spans="1:9" x14ac:dyDescent="0.25">
      <c r="A15">
        <v>60</v>
      </c>
      <c r="B15">
        <f>A15+90</f>
        <v>150</v>
      </c>
      <c r="C15">
        <v>53</v>
      </c>
      <c r="D15">
        <v>67</v>
      </c>
      <c r="E15">
        <v>150</v>
      </c>
      <c r="F15">
        <v>79</v>
      </c>
      <c r="G15">
        <v>151</v>
      </c>
      <c r="H15" s="2">
        <v>7.2999999999999995E-2</v>
      </c>
      <c r="I15" s="5">
        <f t="shared" ref="I15" si="2">H16/H15</f>
        <v>31.643835616438359</v>
      </c>
    </row>
    <row r="16" spans="1:9" x14ac:dyDescent="0.25">
      <c r="E16">
        <v>60</v>
      </c>
      <c r="H16" s="2">
        <v>2.31</v>
      </c>
      <c r="I16" s="5"/>
    </row>
    <row r="17" spans="1:9" x14ac:dyDescent="0.25">
      <c r="A17" t="s">
        <v>11</v>
      </c>
      <c r="B17" t="s">
        <v>10</v>
      </c>
      <c r="C17">
        <v>53</v>
      </c>
      <c r="D17">
        <v>51</v>
      </c>
      <c r="E17">
        <v>0</v>
      </c>
      <c r="F17">
        <v>35</v>
      </c>
      <c r="G17">
        <v>123</v>
      </c>
      <c r="H17" s="2">
        <v>5.1700000000000003E-2</v>
      </c>
      <c r="I17" s="5">
        <f t="shared" ref="I17" si="3">H18/H17</f>
        <v>34.429400386847192</v>
      </c>
    </row>
    <row r="18" spans="1:9" x14ac:dyDescent="0.25">
      <c r="E18">
        <v>90</v>
      </c>
      <c r="H18" s="2">
        <v>1.78</v>
      </c>
      <c r="I18" s="5"/>
    </row>
    <row r="19" spans="1:9" x14ac:dyDescent="0.25">
      <c r="A19" t="s">
        <v>18</v>
      </c>
      <c r="B19">
        <v>0</v>
      </c>
      <c r="C19">
        <f>C17-45</f>
        <v>8</v>
      </c>
      <c r="D19">
        <v>51</v>
      </c>
      <c r="E19">
        <v>0</v>
      </c>
      <c r="F19">
        <v>42</v>
      </c>
      <c r="G19">
        <v>101</v>
      </c>
      <c r="H19" s="2">
        <v>7.85E-2</v>
      </c>
      <c r="I19" s="6">
        <f>H20/H19</f>
        <v>46.114649681528661</v>
      </c>
    </row>
    <row r="20" spans="1:9" x14ac:dyDescent="0.25">
      <c r="E20">
        <v>90</v>
      </c>
      <c r="G20" s="2"/>
      <c r="H20" s="2">
        <v>3.62</v>
      </c>
      <c r="I20" s="6"/>
    </row>
    <row r="22" spans="1:9" x14ac:dyDescent="0.25">
      <c r="H22" t="s">
        <v>31</v>
      </c>
      <c r="I22">
        <f>AVERAGE(I9:I20)</f>
        <v>40.671316035738975</v>
      </c>
    </row>
    <row r="23" spans="1:9" x14ac:dyDescent="0.25">
      <c r="H23" t="s">
        <v>32</v>
      </c>
      <c r="I23">
        <f>MAX(I9:I20)</f>
        <v>53.008130081300813</v>
      </c>
    </row>
    <row r="24" spans="1:9" x14ac:dyDescent="0.25">
      <c r="H24" t="s">
        <v>33</v>
      </c>
      <c r="I24">
        <f>MIN(I9:I20)</f>
        <v>31.643835616438359</v>
      </c>
    </row>
    <row r="28" spans="1:9" x14ac:dyDescent="0.25">
      <c r="A28" t="s">
        <v>55</v>
      </c>
    </row>
    <row r="29" spans="1:9" x14ac:dyDescent="0.25">
      <c r="A29" t="s">
        <v>12</v>
      </c>
    </row>
    <row r="30" spans="1:9" x14ac:dyDescent="0.25">
      <c r="A30" t="s">
        <v>21</v>
      </c>
    </row>
    <row r="31" spans="1:9" x14ac:dyDescent="0.25">
      <c r="A31" s="1" t="s">
        <v>14</v>
      </c>
    </row>
    <row r="32" spans="1:9" x14ac:dyDescent="0.25">
      <c r="A32" t="s">
        <v>15</v>
      </c>
    </row>
    <row r="33" spans="1:9" x14ac:dyDescent="0.25">
      <c r="A33" t="s">
        <v>38</v>
      </c>
    </row>
    <row r="35" spans="1:9" x14ac:dyDescent="0.25">
      <c r="A35" t="s">
        <v>8</v>
      </c>
      <c r="B35" t="s">
        <v>5</v>
      </c>
      <c r="C35" t="s">
        <v>3</v>
      </c>
      <c r="D35" t="s">
        <v>4</v>
      </c>
      <c r="E35" t="s">
        <v>0</v>
      </c>
      <c r="F35" t="s">
        <v>1</v>
      </c>
      <c r="G35" t="s">
        <v>2</v>
      </c>
      <c r="H35" t="s">
        <v>6</v>
      </c>
      <c r="I35" t="s">
        <v>7</v>
      </c>
    </row>
    <row r="36" spans="1:9" x14ac:dyDescent="0.25">
      <c r="A36" t="s">
        <v>10</v>
      </c>
      <c r="B36" t="s">
        <v>9</v>
      </c>
      <c r="C36">
        <v>53</v>
      </c>
      <c r="D36">
        <v>97</v>
      </c>
      <c r="E36">
        <v>90</v>
      </c>
      <c r="F36" s="2">
        <v>40</v>
      </c>
      <c r="G36">
        <v>125</v>
      </c>
      <c r="H36" s="2">
        <v>2.31</v>
      </c>
      <c r="I36" s="5">
        <f>H37/H36</f>
        <v>32.20779220779221</v>
      </c>
    </row>
    <row r="37" spans="1:9" x14ac:dyDescent="0.25">
      <c r="E37">
        <v>0</v>
      </c>
      <c r="H37" s="2">
        <v>74.400000000000006</v>
      </c>
      <c r="I37" s="5"/>
    </row>
    <row r="38" spans="1:9" x14ac:dyDescent="0.25">
      <c r="A38">
        <v>30</v>
      </c>
      <c r="B38">
        <f>A38+90</f>
        <v>120</v>
      </c>
      <c r="C38">
        <v>53</v>
      </c>
      <c r="D38">
        <v>82</v>
      </c>
      <c r="E38">
        <v>120</v>
      </c>
      <c r="F38">
        <v>1</v>
      </c>
      <c r="G38">
        <v>170</v>
      </c>
      <c r="H38" s="2">
        <v>0.125</v>
      </c>
      <c r="I38" s="5">
        <f t="shared" ref="I38" si="4">H39/H38</f>
        <v>52.56</v>
      </c>
    </row>
    <row r="39" spans="1:9" x14ac:dyDescent="0.25">
      <c r="E39">
        <v>30</v>
      </c>
      <c r="H39" s="2">
        <v>6.57</v>
      </c>
      <c r="I39" s="5"/>
    </row>
    <row r="40" spans="1:9" x14ac:dyDescent="0.25">
      <c r="A40">
        <v>45</v>
      </c>
      <c r="B40">
        <f>A40+90</f>
        <v>135</v>
      </c>
      <c r="C40">
        <v>53</v>
      </c>
      <c r="D40">
        <v>75</v>
      </c>
      <c r="E40">
        <v>135</v>
      </c>
      <c r="F40">
        <v>355</v>
      </c>
      <c r="G40">
        <v>153</v>
      </c>
      <c r="H40" s="2">
        <v>8.1799999999999998E-2</v>
      </c>
      <c r="I40" s="5">
        <f t="shared" ref="I40" si="5">H41/H40</f>
        <v>43.765281173594133</v>
      </c>
    </row>
    <row r="41" spans="1:9" x14ac:dyDescent="0.25">
      <c r="E41">
        <v>45</v>
      </c>
      <c r="H41" s="2">
        <v>3.58</v>
      </c>
      <c r="I41" s="5"/>
    </row>
    <row r="42" spans="1:9" x14ac:dyDescent="0.25">
      <c r="A42">
        <v>60</v>
      </c>
      <c r="B42">
        <f>A42+90</f>
        <v>150</v>
      </c>
      <c r="C42">
        <v>53</v>
      </c>
      <c r="D42">
        <v>67</v>
      </c>
      <c r="E42">
        <v>150</v>
      </c>
      <c r="F42">
        <v>348</v>
      </c>
      <c r="G42">
        <v>134</v>
      </c>
      <c r="H42" s="2">
        <v>7.5999999999999998E-2</v>
      </c>
      <c r="I42" s="5">
        <f t="shared" ref="I42" si="6">H43/H42</f>
        <v>30.263157894736839</v>
      </c>
    </row>
    <row r="43" spans="1:9" x14ac:dyDescent="0.25">
      <c r="E43">
        <v>60</v>
      </c>
      <c r="H43" s="2">
        <v>2.2999999999999998</v>
      </c>
      <c r="I43" s="5"/>
    </row>
    <row r="44" spans="1:9" x14ac:dyDescent="0.25">
      <c r="A44" t="s">
        <v>11</v>
      </c>
      <c r="B44" t="s">
        <v>10</v>
      </c>
      <c r="C44">
        <v>53</v>
      </c>
      <c r="D44">
        <v>51</v>
      </c>
      <c r="E44">
        <v>0</v>
      </c>
      <c r="F44">
        <v>298</v>
      </c>
      <c r="G44">
        <v>175</v>
      </c>
      <c r="H44" s="2">
        <v>5.5E-2</v>
      </c>
      <c r="I44" s="5">
        <f t="shared" ref="I44" si="7">H45/H44</f>
        <v>32.545454545454547</v>
      </c>
    </row>
    <row r="45" spans="1:9" x14ac:dyDescent="0.25">
      <c r="E45">
        <v>90</v>
      </c>
      <c r="H45" s="2">
        <v>1.79</v>
      </c>
      <c r="I45" s="5"/>
    </row>
    <row r="46" spans="1:9" x14ac:dyDescent="0.25">
      <c r="A46" t="s">
        <v>18</v>
      </c>
      <c r="B46">
        <v>0</v>
      </c>
      <c r="C46">
        <f>C44-45</f>
        <v>8</v>
      </c>
      <c r="D46">
        <v>51</v>
      </c>
      <c r="E46">
        <v>0</v>
      </c>
      <c r="F46">
        <v>315</v>
      </c>
      <c r="G46">
        <v>209</v>
      </c>
      <c r="H46" s="2">
        <v>8.1199999999999994E-2</v>
      </c>
      <c r="I46" s="6">
        <f>H47/H46</f>
        <v>45.689655172413794</v>
      </c>
    </row>
    <row r="47" spans="1:9" x14ac:dyDescent="0.25">
      <c r="E47">
        <v>90</v>
      </c>
      <c r="G47" s="2"/>
      <c r="H47" s="2">
        <v>3.71</v>
      </c>
      <c r="I47" s="6"/>
    </row>
    <row r="49" spans="8:9" x14ac:dyDescent="0.25">
      <c r="H49" t="s">
        <v>31</v>
      </c>
      <c r="I49">
        <f>AVERAGE(I36:I47)</f>
        <v>39.505223498998589</v>
      </c>
    </row>
    <row r="50" spans="8:9" x14ac:dyDescent="0.25">
      <c r="H50" t="s">
        <v>32</v>
      </c>
      <c r="I50">
        <f>MAX(I36:I47)</f>
        <v>52.56</v>
      </c>
    </row>
    <row r="51" spans="8:9" x14ac:dyDescent="0.25">
      <c r="H51" t="s">
        <v>33</v>
      </c>
      <c r="I51">
        <f>MIN(I36:I47)</f>
        <v>30.263157894736839</v>
      </c>
    </row>
  </sheetData>
  <mergeCells count="12">
    <mergeCell ref="I46:I47"/>
    <mergeCell ref="I9:I10"/>
    <mergeCell ref="I11:I12"/>
    <mergeCell ref="I13:I14"/>
    <mergeCell ref="I15:I16"/>
    <mergeCell ref="I17:I18"/>
    <mergeCell ref="I19:I20"/>
    <mergeCell ref="I36:I37"/>
    <mergeCell ref="I38:I39"/>
    <mergeCell ref="I40:I41"/>
    <mergeCell ref="I42:I43"/>
    <mergeCell ref="I44:I4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sqref="A1:I25"/>
    </sheetView>
  </sheetViews>
  <sheetFormatPr defaultRowHeight="15" x14ac:dyDescent="0.25"/>
  <cols>
    <col min="1" max="1" width="56" customWidth="1"/>
    <col min="2" max="2" width="29" bestFit="1" customWidth="1"/>
    <col min="3" max="3" width="11.5703125" bestFit="1" customWidth="1"/>
    <col min="4" max="4" width="11.42578125" bestFit="1" customWidth="1"/>
    <col min="5" max="5" width="29" bestFit="1" customWidth="1"/>
    <col min="6" max="6" width="9.28515625" customWidth="1"/>
    <col min="8" max="8" width="11.5703125" customWidth="1"/>
    <col min="9" max="9" width="12" bestFit="1" customWidth="1"/>
  </cols>
  <sheetData>
    <row r="1" spans="1:9" x14ac:dyDescent="0.25">
      <c r="A1" t="s">
        <v>56</v>
      </c>
    </row>
    <row r="2" spans="1:9" x14ac:dyDescent="0.25">
      <c r="A2" t="s">
        <v>12</v>
      </c>
      <c r="B2" t="s">
        <v>57</v>
      </c>
    </row>
    <row r="3" spans="1:9" x14ac:dyDescent="0.25">
      <c r="A3" t="s">
        <v>21</v>
      </c>
    </row>
    <row r="4" spans="1:9" x14ac:dyDescent="0.25">
      <c r="A4" s="1" t="s">
        <v>14</v>
      </c>
    </row>
    <row r="5" spans="1:9" x14ac:dyDescent="0.25">
      <c r="A5" t="s">
        <v>15</v>
      </c>
    </row>
    <row r="6" spans="1:9" x14ac:dyDescent="0.25">
      <c r="A6" t="s">
        <v>38</v>
      </c>
    </row>
    <row r="8" spans="1:9" x14ac:dyDescent="0.25">
      <c r="A8" t="s">
        <v>8</v>
      </c>
      <c r="B8" t="s">
        <v>5</v>
      </c>
      <c r="C8" t="s">
        <v>3</v>
      </c>
      <c r="D8" t="s">
        <v>4</v>
      </c>
      <c r="E8" t="s">
        <v>0</v>
      </c>
      <c r="F8" t="s">
        <v>1</v>
      </c>
      <c r="G8" t="s">
        <v>2</v>
      </c>
      <c r="H8" t="s">
        <v>6</v>
      </c>
      <c r="I8" t="s">
        <v>7</v>
      </c>
    </row>
    <row r="9" spans="1:9" x14ac:dyDescent="0.25">
      <c r="A9" t="s">
        <v>10</v>
      </c>
      <c r="B9" t="s">
        <v>9</v>
      </c>
      <c r="C9">
        <v>53</v>
      </c>
      <c r="D9">
        <v>97</v>
      </c>
      <c r="E9">
        <v>90</v>
      </c>
      <c r="F9" s="2">
        <v>305</v>
      </c>
      <c r="G9">
        <v>180</v>
      </c>
      <c r="H9" s="2">
        <v>2.31</v>
      </c>
      <c r="I9" s="5">
        <f>H10/H9</f>
        <v>26.839826839826838</v>
      </c>
    </row>
    <row r="10" spans="1:9" x14ac:dyDescent="0.25">
      <c r="E10">
        <v>0</v>
      </c>
      <c r="H10" s="2">
        <v>62</v>
      </c>
      <c r="I10" s="5"/>
    </row>
    <row r="11" spans="1:9" x14ac:dyDescent="0.25">
      <c r="A11">
        <v>30</v>
      </c>
      <c r="B11">
        <f>A11+90</f>
        <v>120</v>
      </c>
      <c r="C11">
        <v>53</v>
      </c>
      <c r="D11">
        <v>82</v>
      </c>
      <c r="E11">
        <v>120</v>
      </c>
      <c r="F11">
        <v>92</v>
      </c>
      <c r="G11">
        <v>159</v>
      </c>
      <c r="H11" s="2">
        <v>0.14099999999999999</v>
      </c>
      <c r="I11" s="5">
        <f t="shared" ref="I11" si="0">H12/H11</f>
        <v>37.234042553191493</v>
      </c>
    </row>
    <row r="12" spans="1:9" x14ac:dyDescent="0.25">
      <c r="E12">
        <v>30</v>
      </c>
      <c r="H12" s="2">
        <v>5.25</v>
      </c>
      <c r="I12" s="5"/>
    </row>
    <row r="13" spans="1:9" x14ac:dyDescent="0.25">
      <c r="A13">
        <v>45</v>
      </c>
      <c r="B13">
        <f>A13+90</f>
        <v>135</v>
      </c>
      <c r="C13">
        <v>53</v>
      </c>
      <c r="D13">
        <v>75</v>
      </c>
      <c r="E13">
        <v>135</v>
      </c>
      <c r="F13">
        <v>87</v>
      </c>
      <c r="G13">
        <v>154</v>
      </c>
      <c r="H13" s="2">
        <v>9.8199999999999996E-2</v>
      </c>
      <c r="I13" s="5">
        <f t="shared" ref="I13" si="1">H14/H13</f>
        <v>29.938900203665987</v>
      </c>
    </row>
    <row r="14" spans="1:9" x14ac:dyDescent="0.25">
      <c r="E14">
        <v>45</v>
      </c>
      <c r="H14" s="2">
        <v>2.94</v>
      </c>
      <c r="I14" s="5"/>
    </row>
    <row r="15" spans="1:9" x14ac:dyDescent="0.25">
      <c r="A15">
        <v>60</v>
      </c>
      <c r="B15">
        <f>A15+90</f>
        <v>150</v>
      </c>
      <c r="C15">
        <v>53</v>
      </c>
      <c r="D15">
        <v>67</v>
      </c>
      <c r="E15">
        <v>150</v>
      </c>
      <c r="F15">
        <v>166</v>
      </c>
      <c r="G15">
        <v>134</v>
      </c>
      <c r="H15" s="2">
        <v>5.3100000000000001E-2</v>
      </c>
      <c r="I15" s="5">
        <f t="shared" ref="I15" si="2">H16/H15</f>
        <v>37.288135593220339</v>
      </c>
    </row>
    <row r="16" spans="1:9" x14ac:dyDescent="0.25">
      <c r="E16">
        <v>60</v>
      </c>
      <c r="H16" s="2">
        <v>1.98</v>
      </c>
      <c r="I16" s="5"/>
    </row>
    <row r="17" spans="1:9" x14ac:dyDescent="0.25">
      <c r="A17" t="s">
        <v>11</v>
      </c>
      <c r="B17" t="s">
        <v>10</v>
      </c>
      <c r="C17">
        <v>53</v>
      </c>
      <c r="D17">
        <v>51</v>
      </c>
      <c r="E17">
        <v>0</v>
      </c>
      <c r="F17">
        <v>112</v>
      </c>
      <c r="G17">
        <v>120</v>
      </c>
      <c r="H17" s="2">
        <v>4.9799999999999997E-2</v>
      </c>
      <c r="I17" s="5">
        <f t="shared" ref="I17" si="3">H18/H17</f>
        <v>31.526104417670687</v>
      </c>
    </row>
    <row r="18" spans="1:9" x14ac:dyDescent="0.25">
      <c r="E18">
        <v>90</v>
      </c>
      <c r="H18" s="2">
        <v>1.57</v>
      </c>
      <c r="I18" s="5"/>
    </row>
    <row r="19" spans="1:9" x14ac:dyDescent="0.25">
      <c r="A19" t="s">
        <v>18</v>
      </c>
      <c r="B19">
        <v>0</v>
      </c>
      <c r="C19">
        <f>C17-45</f>
        <v>8</v>
      </c>
      <c r="D19">
        <v>51</v>
      </c>
      <c r="E19">
        <v>0</v>
      </c>
      <c r="F19">
        <v>225</v>
      </c>
      <c r="G19">
        <v>102</v>
      </c>
      <c r="H19" s="2">
        <v>0.11</v>
      </c>
      <c r="I19" s="6">
        <f>H20/H19</f>
        <v>29.545454545454547</v>
      </c>
    </row>
    <row r="20" spans="1:9" x14ac:dyDescent="0.25">
      <c r="E20">
        <v>90</v>
      </c>
      <c r="G20" s="2"/>
      <c r="H20" s="2">
        <v>3.25</v>
      </c>
      <c r="I20" s="6"/>
    </row>
    <row r="22" spans="1:9" x14ac:dyDescent="0.25">
      <c r="H22" t="s">
        <v>31</v>
      </c>
      <c r="I22">
        <f>AVERAGE(I9:I20)</f>
        <v>32.062077358838316</v>
      </c>
    </row>
    <row r="23" spans="1:9" x14ac:dyDescent="0.25">
      <c r="H23" t="s">
        <v>32</v>
      </c>
      <c r="I23">
        <f>MAX(I9:I20)</f>
        <v>37.288135593220339</v>
      </c>
    </row>
    <row r="24" spans="1:9" x14ac:dyDescent="0.25">
      <c r="H24" t="s">
        <v>33</v>
      </c>
      <c r="I24">
        <f>MIN(I9:I20)</f>
        <v>26.839826839826838</v>
      </c>
    </row>
  </sheetData>
  <mergeCells count="6">
    <mergeCell ref="I19:I20"/>
    <mergeCell ref="I9:I10"/>
    <mergeCell ref="I11:I12"/>
    <mergeCell ref="I13:I14"/>
    <mergeCell ref="I15:I16"/>
    <mergeCell ref="I17:I1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I22" sqref="I22"/>
    </sheetView>
  </sheetViews>
  <sheetFormatPr defaultRowHeight="15" x14ac:dyDescent="0.25"/>
  <cols>
    <col min="1" max="1" width="41.7109375" bestFit="1" customWidth="1"/>
    <col min="2" max="2" width="30.42578125" customWidth="1"/>
    <col min="3" max="3" width="11.5703125" bestFit="1" customWidth="1"/>
    <col min="4" max="4" width="11.42578125" bestFit="1" customWidth="1"/>
    <col min="5" max="5" width="29" bestFit="1" customWidth="1"/>
    <col min="6" max="6" width="11.5703125" bestFit="1" customWidth="1"/>
    <col min="7" max="7" width="11.42578125" bestFit="1" customWidth="1"/>
    <col min="8" max="8" width="8.5703125" bestFit="1" customWidth="1"/>
  </cols>
  <sheetData>
    <row r="1" spans="1:9" x14ac:dyDescent="0.25">
      <c r="A1" t="s">
        <v>56</v>
      </c>
    </row>
    <row r="2" spans="1:9" x14ac:dyDescent="0.25">
      <c r="A2" t="s">
        <v>58</v>
      </c>
    </row>
    <row r="3" spans="1:9" x14ac:dyDescent="0.25">
      <c r="A3" t="s">
        <v>59</v>
      </c>
    </row>
    <row r="4" spans="1:9" x14ac:dyDescent="0.25">
      <c r="A4" s="1" t="s">
        <v>14</v>
      </c>
    </row>
    <row r="5" spans="1:9" x14ac:dyDescent="0.25">
      <c r="A5" t="s">
        <v>15</v>
      </c>
    </row>
    <row r="6" spans="1:9" x14ac:dyDescent="0.25">
      <c r="A6" t="s">
        <v>38</v>
      </c>
    </row>
    <row r="8" spans="1:9" x14ac:dyDescent="0.25">
      <c r="A8" t="s">
        <v>8</v>
      </c>
      <c r="B8" t="s">
        <v>5</v>
      </c>
      <c r="C8" t="s">
        <v>3</v>
      </c>
      <c r="D8" t="s">
        <v>4</v>
      </c>
      <c r="E8" t="s">
        <v>0</v>
      </c>
      <c r="F8" t="s">
        <v>1</v>
      </c>
      <c r="G8" t="s">
        <v>2</v>
      </c>
      <c r="H8" t="s">
        <v>6</v>
      </c>
      <c r="I8" t="s">
        <v>7</v>
      </c>
    </row>
    <row r="9" spans="1:9" x14ac:dyDescent="0.25">
      <c r="A9" t="s">
        <v>10</v>
      </c>
      <c r="B9" t="s">
        <v>9</v>
      </c>
      <c r="C9">
        <v>53</v>
      </c>
      <c r="D9">
        <v>97</v>
      </c>
      <c r="E9">
        <v>90</v>
      </c>
      <c r="F9" s="2">
        <v>210</v>
      </c>
      <c r="G9">
        <v>117</v>
      </c>
      <c r="H9" s="2">
        <v>2.77</v>
      </c>
      <c r="I9" s="5">
        <f>H10/H9</f>
        <v>23.898916967509027</v>
      </c>
    </row>
    <row r="10" spans="1:9" x14ac:dyDescent="0.25">
      <c r="E10">
        <v>0</v>
      </c>
      <c r="H10" s="2">
        <v>66.2</v>
      </c>
      <c r="I10" s="5"/>
    </row>
    <row r="11" spans="1:9" x14ac:dyDescent="0.25">
      <c r="A11">
        <v>30</v>
      </c>
      <c r="B11">
        <f>A11+90</f>
        <v>120</v>
      </c>
      <c r="C11">
        <v>53</v>
      </c>
      <c r="D11">
        <v>82</v>
      </c>
      <c r="E11">
        <v>120</v>
      </c>
      <c r="F11">
        <v>270</v>
      </c>
      <c r="G11">
        <v>161</v>
      </c>
      <c r="H11" s="2">
        <v>0.309</v>
      </c>
      <c r="I11" s="5">
        <f t="shared" ref="I11" si="0">H12/H11</f>
        <v>18.025889967637543</v>
      </c>
    </row>
    <row r="12" spans="1:9" x14ac:dyDescent="0.25">
      <c r="E12">
        <v>30</v>
      </c>
      <c r="H12" s="2">
        <v>5.57</v>
      </c>
      <c r="I12" s="5"/>
    </row>
    <row r="13" spans="1:9" x14ac:dyDescent="0.25">
      <c r="A13">
        <v>45</v>
      </c>
      <c r="B13">
        <f>A13+90</f>
        <v>135</v>
      </c>
      <c r="C13">
        <v>53</v>
      </c>
      <c r="D13">
        <v>75</v>
      </c>
      <c r="E13">
        <v>135</v>
      </c>
      <c r="F13">
        <v>260</v>
      </c>
      <c r="G13">
        <v>153</v>
      </c>
      <c r="H13" s="2">
        <v>0.245</v>
      </c>
      <c r="I13" s="5">
        <f t="shared" ref="I13" si="1">H14/H13</f>
        <v>12.693877551020408</v>
      </c>
    </row>
    <row r="14" spans="1:9" x14ac:dyDescent="0.25">
      <c r="E14">
        <v>45</v>
      </c>
      <c r="H14" s="2">
        <v>3.11</v>
      </c>
      <c r="I14" s="5"/>
    </row>
    <row r="15" spans="1:9" x14ac:dyDescent="0.25">
      <c r="A15">
        <v>60</v>
      </c>
      <c r="B15">
        <f>A15+90</f>
        <v>150</v>
      </c>
      <c r="C15">
        <v>53</v>
      </c>
      <c r="D15">
        <v>67</v>
      </c>
      <c r="E15">
        <v>150</v>
      </c>
      <c r="F15">
        <v>249</v>
      </c>
      <c r="G15">
        <v>146</v>
      </c>
      <c r="H15" s="2">
        <v>0.17399999999999999</v>
      </c>
      <c r="I15" s="5">
        <f t="shared" ref="I15" si="2">H16/H15</f>
        <v>11.839080459770116</v>
      </c>
    </row>
    <row r="16" spans="1:9" x14ac:dyDescent="0.25">
      <c r="E16">
        <v>60</v>
      </c>
      <c r="H16" s="2">
        <v>2.06</v>
      </c>
      <c r="I16" s="5"/>
    </row>
    <row r="17" spans="1:9" x14ac:dyDescent="0.25">
      <c r="A17" t="s">
        <v>11</v>
      </c>
      <c r="B17" t="s">
        <v>10</v>
      </c>
      <c r="C17">
        <v>53</v>
      </c>
      <c r="D17">
        <v>51</v>
      </c>
      <c r="E17">
        <v>0</v>
      </c>
      <c r="F17">
        <v>295</v>
      </c>
      <c r="G17">
        <v>177</v>
      </c>
      <c r="H17" s="2">
        <v>5.9299999999999999E-2</v>
      </c>
      <c r="I17" s="5">
        <f t="shared" ref="I17" si="3">H18/H17</f>
        <v>29.679595278246207</v>
      </c>
    </row>
    <row r="18" spans="1:9" x14ac:dyDescent="0.25">
      <c r="E18">
        <v>90</v>
      </c>
      <c r="H18" s="2">
        <v>1.76</v>
      </c>
      <c r="I18" s="5"/>
    </row>
    <row r="19" spans="1:9" x14ac:dyDescent="0.25">
      <c r="A19" t="s">
        <v>18</v>
      </c>
      <c r="B19">
        <v>0</v>
      </c>
      <c r="C19">
        <f>C17-45</f>
        <v>8</v>
      </c>
      <c r="D19">
        <v>51</v>
      </c>
      <c r="E19">
        <v>0</v>
      </c>
      <c r="H19" s="2"/>
      <c r="I19" s="6"/>
    </row>
    <row r="20" spans="1:9" x14ac:dyDescent="0.25">
      <c r="E20">
        <v>90</v>
      </c>
      <c r="G20" s="2"/>
      <c r="H20" s="2"/>
      <c r="I20" s="6"/>
    </row>
    <row r="22" spans="1:9" x14ac:dyDescent="0.25">
      <c r="H22" t="s">
        <v>31</v>
      </c>
      <c r="I22">
        <f>AVERAGE(I9:I20)</f>
        <v>19.227472044836663</v>
      </c>
    </row>
    <row r="23" spans="1:9" x14ac:dyDescent="0.25">
      <c r="A23" t="s">
        <v>61</v>
      </c>
      <c r="H23" t="s">
        <v>32</v>
      </c>
      <c r="I23">
        <f>MAX(I9:I20)</f>
        <v>29.679595278246207</v>
      </c>
    </row>
    <row r="24" spans="1:9" x14ac:dyDescent="0.25">
      <c r="H24" t="s">
        <v>33</v>
      </c>
      <c r="I24">
        <f>MIN(I9:I20)</f>
        <v>11.839080459770116</v>
      </c>
    </row>
  </sheetData>
  <mergeCells count="6">
    <mergeCell ref="I19:I20"/>
    <mergeCell ref="I9:I10"/>
    <mergeCell ref="I11:I12"/>
    <mergeCell ref="I13:I14"/>
    <mergeCell ref="I15:I16"/>
    <mergeCell ref="I17:I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sqref="A1:A6"/>
    </sheetView>
  </sheetViews>
  <sheetFormatPr defaultRowHeight="15" x14ac:dyDescent="0.25"/>
  <cols>
    <col min="1" max="1" width="41.7109375" bestFit="1" customWidth="1"/>
    <col min="2" max="2" width="29" bestFit="1" customWidth="1"/>
    <col min="3" max="3" width="11.5703125" bestFit="1" customWidth="1"/>
    <col min="4" max="4" width="11.42578125" bestFit="1" customWidth="1"/>
    <col min="5" max="5" width="29" bestFit="1" customWidth="1"/>
    <col min="6" max="6" width="11.5703125" bestFit="1" customWidth="1"/>
    <col min="7" max="7" width="11.42578125" bestFit="1" customWidth="1"/>
    <col min="8" max="8" width="8.5703125" bestFit="1" customWidth="1"/>
    <col min="9" max="9" width="12" bestFit="1" customWidth="1"/>
  </cols>
  <sheetData>
    <row r="1" spans="1:9" x14ac:dyDescent="0.25">
      <c r="A1" t="s">
        <v>56</v>
      </c>
    </row>
    <row r="2" spans="1:9" x14ac:dyDescent="0.25">
      <c r="A2" t="s">
        <v>62</v>
      </c>
      <c r="E2" t="s">
        <v>64</v>
      </c>
    </row>
    <row r="3" spans="1:9" x14ac:dyDescent="0.25">
      <c r="A3" t="s">
        <v>60</v>
      </c>
    </row>
    <row r="4" spans="1:9" x14ac:dyDescent="0.25">
      <c r="A4" s="1" t="s">
        <v>14</v>
      </c>
    </row>
    <row r="5" spans="1:9" x14ac:dyDescent="0.25">
      <c r="A5" t="s">
        <v>15</v>
      </c>
    </row>
    <row r="6" spans="1:9" x14ac:dyDescent="0.25">
      <c r="A6" t="s">
        <v>38</v>
      </c>
    </row>
    <row r="8" spans="1:9" x14ac:dyDescent="0.25">
      <c r="A8" t="s">
        <v>8</v>
      </c>
      <c r="B8" t="s">
        <v>5</v>
      </c>
      <c r="C8" t="s">
        <v>3</v>
      </c>
      <c r="D8" t="s">
        <v>4</v>
      </c>
      <c r="E8" t="s">
        <v>0</v>
      </c>
      <c r="F8" t="s">
        <v>1</v>
      </c>
      <c r="G8" t="s">
        <v>2</v>
      </c>
      <c r="H8" t="s">
        <v>6</v>
      </c>
      <c r="I8" t="s">
        <v>7</v>
      </c>
    </row>
    <row r="9" spans="1:9" x14ac:dyDescent="0.25">
      <c r="A9" t="s">
        <v>10</v>
      </c>
      <c r="B9" t="s">
        <v>9</v>
      </c>
      <c r="C9">
        <v>53</v>
      </c>
      <c r="D9">
        <v>97</v>
      </c>
      <c r="E9">
        <v>90</v>
      </c>
      <c r="F9" s="2">
        <v>300</v>
      </c>
      <c r="G9">
        <v>179</v>
      </c>
      <c r="H9" s="2">
        <v>3.36</v>
      </c>
      <c r="I9" s="5">
        <f>H10/H9</f>
        <v>18.988095238095237</v>
      </c>
    </row>
    <row r="10" spans="1:9" x14ac:dyDescent="0.25">
      <c r="E10">
        <v>0</v>
      </c>
      <c r="H10" s="2">
        <v>63.8</v>
      </c>
      <c r="I10" s="5"/>
    </row>
    <row r="11" spans="1:9" x14ac:dyDescent="0.25">
      <c r="A11">
        <v>30</v>
      </c>
      <c r="B11">
        <f>A11+90</f>
        <v>120</v>
      </c>
      <c r="C11">
        <v>53</v>
      </c>
      <c r="D11">
        <v>82</v>
      </c>
      <c r="E11">
        <v>120</v>
      </c>
      <c r="F11">
        <v>270</v>
      </c>
      <c r="G11">
        <v>156</v>
      </c>
      <c r="H11" s="2">
        <v>0.76500000000000001</v>
      </c>
      <c r="I11" s="5">
        <f t="shared" ref="I11" si="0">H12/H11</f>
        <v>5.9607843137254894</v>
      </c>
    </row>
    <row r="12" spans="1:9" x14ac:dyDescent="0.25">
      <c r="E12">
        <v>30</v>
      </c>
      <c r="H12" s="2">
        <v>4.5599999999999996</v>
      </c>
      <c r="I12" s="5"/>
    </row>
    <row r="13" spans="1:9" x14ac:dyDescent="0.25">
      <c r="A13">
        <v>45</v>
      </c>
      <c r="B13">
        <f>A13+90</f>
        <v>135</v>
      </c>
      <c r="C13">
        <v>53</v>
      </c>
      <c r="D13">
        <v>75</v>
      </c>
      <c r="E13">
        <v>135</v>
      </c>
      <c r="F13">
        <v>266</v>
      </c>
      <c r="G13">
        <v>157</v>
      </c>
      <c r="H13" s="2">
        <v>0.72799999999999998</v>
      </c>
      <c r="I13" s="5">
        <f t="shared" ref="I13" si="1">H14/H13</f>
        <v>3.9148351648351651</v>
      </c>
    </row>
    <row r="14" spans="1:9" x14ac:dyDescent="0.25">
      <c r="E14">
        <v>45</v>
      </c>
      <c r="H14" s="2">
        <v>2.85</v>
      </c>
      <c r="I14" s="5"/>
    </row>
    <row r="15" spans="1:9" x14ac:dyDescent="0.25">
      <c r="A15">
        <v>60</v>
      </c>
      <c r="B15">
        <f>A15+90</f>
        <v>150</v>
      </c>
      <c r="C15">
        <v>53</v>
      </c>
      <c r="D15">
        <v>67</v>
      </c>
      <c r="E15">
        <v>150</v>
      </c>
      <c r="H15" s="2"/>
      <c r="I15" s="5" t="e">
        <f t="shared" ref="I15" si="2">H16/H15</f>
        <v>#DIV/0!</v>
      </c>
    </row>
    <row r="16" spans="1:9" x14ac:dyDescent="0.25">
      <c r="E16">
        <v>60</v>
      </c>
      <c r="H16" s="2"/>
      <c r="I16" s="5"/>
    </row>
    <row r="17" spans="1:9" x14ac:dyDescent="0.25">
      <c r="A17" t="s">
        <v>11</v>
      </c>
      <c r="B17" t="s">
        <v>10</v>
      </c>
      <c r="C17">
        <v>53</v>
      </c>
      <c r="D17">
        <v>51</v>
      </c>
      <c r="E17">
        <v>0</v>
      </c>
      <c r="H17" s="2"/>
      <c r="I17" s="5" t="e">
        <f t="shared" ref="I17" si="3">H18/H17</f>
        <v>#DIV/0!</v>
      </c>
    </row>
    <row r="18" spans="1:9" x14ac:dyDescent="0.25">
      <c r="E18">
        <v>90</v>
      </c>
      <c r="H18" s="2"/>
      <c r="I18" s="5"/>
    </row>
    <row r="19" spans="1:9" x14ac:dyDescent="0.25">
      <c r="A19" t="s">
        <v>18</v>
      </c>
      <c r="B19">
        <v>0</v>
      </c>
      <c r="C19">
        <f>C17-45</f>
        <v>8</v>
      </c>
      <c r="D19">
        <v>51</v>
      </c>
      <c r="E19">
        <v>0</v>
      </c>
      <c r="H19" s="2"/>
      <c r="I19" s="6" t="e">
        <f>H20/H19</f>
        <v>#DIV/0!</v>
      </c>
    </row>
    <row r="20" spans="1:9" x14ac:dyDescent="0.25">
      <c r="E20">
        <v>90</v>
      </c>
      <c r="G20" s="2"/>
      <c r="H20" s="2"/>
      <c r="I20" s="6"/>
    </row>
    <row r="22" spans="1:9" x14ac:dyDescent="0.25">
      <c r="H22" t="s">
        <v>31</v>
      </c>
      <c r="I22" t="e">
        <f>AVERAGE(I9:I20)</f>
        <v>#DIV/0!</v>
      </c>
    </row>
    <row r="23" spans="1:9" x14ac:dyDescent="0.25">
      <c r="H23" t="s">
        <v>32</v>
      </c>
      <c r="I23" t="e">
        <f>MAX(I9:I20)</f>
        <v>#DIV/0!</v>
      </c>
    </row>
    <row r="24" spans="1:9" x14ac:dyDescent="0.25">
      <c r="H24" t="s">
        <v>33</v>
      </c>
      <c r="I24" t="e">
        <f>MIN(I9:I20)</f>
        <v>#DIV/0!</v>
      </c>
    </row>
    <row r="30" spans="1:9" x14ac:dyDescent="0.25">
      <c r="A30" t="s">
        <v>56</v>
      </c>
    </row>
    <row r="31" spans="1:9" x14ac:dyDescent="0.25">
      <c r="A31" t="s">
        <v>63</v>
      </c>
    </row>
    <row r="32" spans="1:9" x14ac:dyDescent="0.25">
      <c r="A32" t="s">
        <v>60</v>
      </c>
    </row>
    <row r="33" spans="1:9" x14ac:dyDescent="0.25">
      <c r="A33" s="1" t="s">
        <v>14</v>
      </c>
    </row>
    <row r="34" spans="1:9" x14ac:dyDescent="0.25">
      <c r="A34" t="s">
        <v>15</v>
      </c>
    </row>
    <row r="35" spans="1:9" x14ac:dyDescent="0.25">
      <c r="A35" t="s">
        <v>38</v>
      </c>
    </row>
    <row r="37" spans="1:9" x14ac:dyDescent="0.25">
      <c r="A37" t="s">
        <v>8</v>
      </c>
      <c r="B37" t="s">
        <v>5</v>
      </c>
      <c r="C37" t="s">
        <v>3</v>
      </c>
      <c r="D37" t="s">
        <v>4</v>
      </c>
      <c r="E37" t="s">
        <v>0</v>
      </c>
      <c r="F37" t="s">
        <v>1</v>
      </c>
      <c r="G37" t="s">
        <v>2</v>
      </c>
      <c r="H37" t="s">
        <v>6</v>
      </c>
      <c r="I37" t="s">
        <v>7</v>
      </c>
    </row>
    <row r="38" spans="1:9" x14ac:dyDescent="0.25">
      <c r="A38" t="s">
        <v>10</v>
      </c>
      <c r="B38" t="s">
        <v>9</v>
      </c>
      <c r="C38">
        <v>53</v>
      </c>
      <c r="D38">
        <v>97</v>
      </c>
      <c r="E38">
        <v>90</v>
      </c>
      <c r="F38" s="2">
        <v>278</v>
      </c>
      <c r="G38">
        <v>158</v>
      </c>
      <c r="H38" s="2">
        <v>10.4</v>
      </c>
      <c r="I38" s="5">
        <f>H39/H38</f>
        <v>6.0192307692307692</v>
      </c>
    </row>
    <row r="39" spans="1:9" x14ac:dyDescent="0.25">
      <c r="E39">
        <v>0</v>
      </c>
      <c r="H39" s="2">
        <v>62.6</v>
      </c>
      <c r="I39" s="5"/>
    </row>
    <row r="40" spans="1:9" x14ac:dyDescent="0.25">
      <c r="A40">
        <v>30</v>
      </c>
      <c r="B40">
        <f>A40+90</f>
        <v>120</v>
      </c>
      <c r="C40">
        <v>53</v>
      </c>
      <c r="D40">
        <v>82</v>
      </c>
      <c r="E40">
        <v>120</v>
      </c>
      <c r="H40" s="2"/>
      <c r="I40" s="5" t="e">
        <f t="shared" ref="I40" si="4">H41/H40</f>
        <v>#DIV/0!</v>
      </c>
    </row>
    <row r="41" spans="1:9" x14ac:dyDescent="0.25">
      <c r="E41">
        <v>30</v>
      </c>
      <c r="H41" s="2"/>
      <c r="I41" s="5"/>
    </row>
    <row r="42" spans="1:9" x14ac:dyDescent="0.25">
      <c r="A42">
        <v>45</v>
      </c>
      <c r="B42">
        <f>A42+90</f>
        <v>135</v>
      </c>
      <c r="C42">
        <v>53</v>
      </c>
      <c r="D42">
        <v>75</v>
      </c>
      <c r="E42">
        <v>135</v>
      </c>
      <c r="H42" s="2"/>
      <c r="I42" s="5" t="e">
        <f t="shared" ref="I42" si="5">H43/H42</f>
        <v>#DIV/0!</v>
      </c>
    </row>
    <row r="43" spans="1:9" x14ac:dyDescent="0.25">
      <c r="E43">
        <v>45</v>
      </c>
      <c r="H43" s="2"/>
      <c r="I43" s="5"/>
    </row>
    <row r="44" spans="1:9" x14ac:dyDescent="0.25">
      <c r="A44">
        <v>60</v>
      </c>
      <c r="B44">
        <f>A44+90</f>
        <v>150</v>
      </c>
      <c r="C44">
        <v>53</v>
      </c>
      <c r="D44">
        <v>67</v>
      </c>
      <c r="E44">
        <v>150</v>
      </c>
      <c r="H44" s="2"/>
      <c r="I44" s="5" t="e">
        <f t="shared" ref="I44" si="6">H45/H44</f>
        <v>#DIV/0!</v>
      </c>
    </row>
    <row r="45" spans="1:9" x14ac:dyDescent="0.25">
      <c r="E45">
        <v>60</v>
      </c>
      <c r="H45" s="2"/>
      <c r="I45" s="5"/>
    </row>
    <row r="46" spans="1:9" x14ac:dyDescent="0.25">
      <c r="A46" t="s">
        <v>11</v>
      </c>
      <c r="B46" t="s">
        <v>10</v>
      </c>
      <c r="C46">
        <v>53</v>
      </c>
      <c r="D46">
        <v>51</v>
      </c>
      <c r="E46">
        <v>0</v>
      </c>
      <c r="H46" s="2"/>
      <c r="I46" s="5" t="e">
        <f t="shared" ref="I46" si="7">H47/H46</f>
        <v>#DIV/0!</v>
      </c>
    </row>
    <row r="47" spans="1:9" x14ac:dyDescent="0.25">
      <c r="E47">
        <v>90</v>
      </c>
      <c r="H47" s="2"/>
      <c r="I47" s="5"/>
    </row>
    <row r="48" spans="1:9" x14ac:dyDescent="0.25">
      <c r="A48" t="s">
        <v>18</v>
      </c>
      <c r="B48">
        <v>0</v>
      </c>
      <c r="C48">
        <f>C46-45</f>
        <v>8</v>
      </c>
      <c r="D48">
        <v>51</v>
      </c>
      <c r="E48">
        <v>0</v>
      </c>
      <c r="H48" s="2"/>
      <c r="I48" s="6" t="e">
        <f>H49/H48</f>
        <v>#DIV/0!</v>
      </c>
    </row>
    <row r="49" spans="5:9" x14ac:dyDescent="0.25">
      <c r="E49">
        <v>90</v>
      </c>
      <c r="G49" s="2"/>
      <c r="H49" s="2"/>
      <c r="I49" s="6"/>
    </row>
    <row r="51" spans="5:9" x14ac:dyDescent="0.25">
      <c r="H51" t="s">
        <v>31</v>
      </c>
      <c r="I51" t="e">
        <f>AVERAGE(I38:I49)</f>
        <v>#DIV/0!</v>
      </c>
    </row>
    <row r="52" spans="5:9" x14ac:dyDescent="0.25">
      <c r="H52" t="s">
        <v>32</v>
      </c>
      <c r="I52" t="e">
        <f>MAX(I38:I49)</f>
        <v>#DIV/0!</v>
      </c>
    </row>
    <row r="53" spans="5:9" x14ac:dyDescent="0.25">
      <c r="H53" t="s">
        <v>33</v>
      </c>
      <c r="I53" t="e">
        <f>MIN(I38:I49)</f>
        <v>#DIV/0!</v>
      </c>
    </row>
  </sheetData>
  <mergeCells count="12">
    <mergeCell ref="I48:I49"/>
    <mergeCell ref="I9:I10"/>
    <mergeCell ref="I11:I12"/>
    <mergeCell ref="I13:I14"/>
    <mergeCell ref="I15:I16"/>
    <mergeCell ref="I17:I18"/>
    <mergeCell ref="I19:I20"/>
    <mergeCell ref="I38:I39"/>
    <mergeCell ref="I40:I41"/>
    <mergeCell ref="I42:I43"/>
    <mergeCell ref="I44:I45"/>
    <mergeCell ref="I46:I4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topLeftCell="A76" workbookViewId="0">
      <selection activeCell="B73" sqref="B73"/>
    </sheetView>
  </sheetViews>
  <sheetFormatPr defaultRowHeight="15" x14ac:dyDescent="0.25"/>
  <cols>
    <col min="1" max="1" width="41.7109375" bestFit="1" customWidth="1"/>
    <col min="2" max="2" width="29" bestFit="1" customWidth="1"/>
    <col min="3" max="3" width="11.5703125" bestFit="1" customWidth="1"/>
    <col min="4" max="4" width="11.42578125" bestFit="1" customWidth="1"/>
    <col min="5" max="5" width="29" bestFit="1" customWidth="1"/>
    <col min="6" max="6" width="11.5703125" bestFit="1" customWidth="1"/>
    <col min="7" max="7" width="11.42578125" bestFit="1" customWidth="1"/>
    <col min="8" max="8" width="8.5703125" bestFit="1" customWidth="1"/>
    <col min="9" max="9" width="12" bestFit="1" customWidth="1"/>
  </cols>
  <sheetData>
    <row r="1" spans="1:9" x14ac:dyDescent="0.25">
      <c r="A1" t="s">
        <v>56</v>
      </c>
      <c r="B1" t="s">
        <v>56</v>
      </c>
    </row>
    <row r="2" spans="1:9" x14ac:dyDescent="0.25">
      <c r="A2" t="s">
        <v>62</v>
      </c>
      <c r="B2" t="s">
        <v>62</v>
      </c>
    </row>
    <row r="3" spans="1:9" x14ac:dyDescent="0.25">
      <c r="A3" t="s">
        <v>60</v>
      </c>
      <c r="B3" t="s">
        <v>60</v>
      </c>
    </row>
    <row r="4" spans="1:9" x14ac:dyDescent="0.25">
      <c r="A4" s="1" t="s">
        <v>14</v>
      </c>
      <c r="B4" s="1" t="s">
        <v>14</v>
      </c>
    </row>
    <row r="5" spans="1:9" x14ac:dyDescent="0.25">
      <c r="A5" t="s">
        <v>15</v>
      </c>
      <c r="B5" t="s">
        <v>15</v>
      </c>
    </row>
    <row r="6" spans="1:9" x14ac:dyDescent="0.25">
      <c r="A6" t="s">
        <v>38</v>
      </c>
      <c r="B6" t="s">
        <v>38</v>
      </c>
    </row>
    <row r="8" spans="1:9" x14ac:dyDescent="0.25">
      <c r="A8" t="s">
        <v>8</v>
      </c>
      <c r="B8" t="s">
        <v>5</v>
      </c>
      <c r="C8" t="s">
        <v>3</v>
      </c>
      <c r="D8" t="s">
        <v>4</v>
      </c>
      <c r="E8" t="s">
        <v>0</v>
      </c>
      <c r="F8" t="s">
        <v>1</v>
      </c>
      <c r="G8" t="s">
        <v>2</v>
      </c>
      <c r="H8" t="s">
        <v>6</v>
      </c>
      <c r="I8" t="s">
        <v>7</v>
      </c>
    </row>
    <row r="9" spans="1:9" x14ac:dyDescent="0.25">
      <c r="A9" t="s">
        <v>10</v>
      </c>
      <c r="B9" t="s">
        <v>9</v>
      </c>
      <c r="C9">
        <v>53</v>
      </c>
      <c r="D9">
        <v>97</v>
      </c>
      <c r="E9">
        <v>90</v>
      </c>
      <c r="F9" s="2">
        <v>124</v>
      </c>
      <c r="G9">
        <v>182</v>
      </c>
      <c r="H9" s="2">
        <v>3.56</v>
      </c>
      <c r="I9" s="5">
        <f>H10/H9</f>
        <v>20</v>
      </c>
    </row>
    <row r="10" spans="1:9" x14ac:dyDescent="0.25">
      <c r="E10">
        <v>0</v>
      </c>
      <c r="H10" s="2">
        <v>71.2</v>
      </c>
      <c r="I10" s="5"/>
    </row>
    <row r="11" spans="1:9" x14ac:dyDescent="0.25">
      <c r="A11">
        <v>30</v>
      </c>
      <c r="B11">
        <f>A11+90</f>
        <v>120</v>
      </c>
      <c r="C11">
        <v>53</v>
      </c>
      <c r="D11">
        <v>82</v>
      </c>
      <c r="E11">
        <v>120</v>
      </c>
      <c r="F11">
        <v>88</v>
      </c>
      <c r="G11">
        <v>246</v>
      </c>
      <c r="H11" s="2">
        <v>0.82799999999999996</v>
      </c>
      <c r="I11" s="5">
        <f t="shared" ref="I11" si="0">H12/H11</f>
        <v>6.6183574879227063</v>
      </c>
    </row>
    <row r="12" spans="1:9" x14ac:dyDescent="0.25">
      <c r="E12">
        <v>30</v>
      </c>
      <c r="H12" s="2">
        <v>5.48</v>
      </c>
      <c r="I12" s="5"/>
    </row>
    <row r="13" spans="1:9" x14ac:dyDescent="0.25">
      <c r="A13">
        <v>45</v>
      </c>
      <c r="B13">
        <f>A13+90</f>
        <v>135</v>
      </c>
      <c r="C13">
        <v>53</v>
      </c>
      <c r="D13">
        <v>75</v>
      </c>
      <c r="E13">
        <v>135</v>
      </c>
      <c r="F13">
        <v>170</v>
      </c>
      <c r="G13">
        <v>242</v>
      </c>
      <c r="H13" s="2">
        <v>0.66900000000000004</v>
      </c>
      <c r="I13" s="5">
        <f t="shared" ref="I13" si="1">H14/H13</f>
        <v>4.4245142002989537</v>
      </c>
    </row>
    <row r="14" spans="1:9" x14ac:dyDescent="0.25">
      <c r="E14">
        <v>45</v>
      </c>
      <c r="H14" s="2">
        <v>2.96</v>
      </c>
      <c r="I14" s="5"/>
    </row>
    <row r="15" spans="1:9" x14ac:dyDescent="0.25">
      <c r="A15">
        <v>60</v>
      </c>
      <c r="B15">
        <f>A15+90</f>
        <v>150</v>
      </c>
      <c r="C15">
        <v>53</v>
      </c>
      <c r="D15">
        <v>67</v>
      </c>
      <c r="E15">
        <v>150</v>
      </c>
      <c r="F15">
        <v>249</v>
      </c>
      <c r="G15">
        <v>235</v>
      </c>
      <c r="H15" s="2">
        <v>0.41899999999999998</v>
      </c>
      <c r="I15" s="5">
        <f t="shared" ref="I15" si="2">H16/H15</f>
        <v>4.6062052505966591</v>
      </c>
    </row>
    <row r="16" spans="1:9" x14ac:dyDescent="0.25">
      <c r="E16">
        <v>60</v>
      </c>
      <c r="H16" s="2">
        <v>1.93</v>
      </c>
      <c r="I16" s="5"/>
    </row>
    <row r="17" spans="1:9" x14ac:dyDescent="0.25">
      <c r="A17" t="s">
        <v>11</v>
      </c>
      <c r="B17" t="s">
        <v>10</v>
      </c>
      <c r="C17">
        <v>53</v>
      </c>
      <c r="D17">
        <v>51</v>
      </c>
      <c r="E17">
        <v>0</v>
      </c>
      <c r="F17">
        <v>222</v>
      </c>
      <c r="G17">
        <v>216</v>
      </c>
      <c r="H17" s="2">
        <v>0.128</v>
      </c>
      <c r="I17" s="5">
        <f t="shared" ref="I17" si="3">H18/H17</f>
        <v>13.125</v>
      </c>
    </row>
    <row r="18" spans="1:9" x14ac:dyDescent="0.25">
      <c r="E18">
        <v>90</v>
      </c>
      <c r="H18" s="2">
        <v>1.68</v>
      </c>
      <c r="I18" s="5"/>
    </row>
    <row r="19" spans="1:9" x14ac:dyDescent="0.25">
      <c r="A19" t="s">
        <v>18</v>
      </c>
      <c r="B19">
        <v>0</v>
      </c>
      <c r="C19">
        <f>C17-45</f>
        <v>8</v>
      </c>
      <c r="D19">
        <v>51</v>
      </c>
      <c r="E19">
        <v>0</v>
      </c>
      <c r="F19">
        <v>316</v>
      </c>
      <c r="G19">
        <v>304</v>
      </c>
      <c r="H19" s="2">
        <v>0.74199999999999999</v>
      </c>
      <c r="I19" s="6">
        <f>H20/H19</f>
        <v>4.1239892183288411</v>
      </c>
    </row>
    <row r="20" spans="1:9" x14ac:dyDescent="0.25">
      <c r="E20">
        <v>90</v>
      </c>
      <c r="G20" s="2"/>
      <c r="H20" s="2">
        <v>3.06</v>
      </c>
      <c r="I20" s="6"/>
    </row>
    <row r="22" spans="1:9" x14ac:dyDescent="0.25">
      <c r="H22" t="s">
        <v>31</v>
      </c>
      <c r="I22">
        <f>AVERAGE(I9:I20)</f>
        <v>8.8163443595245283</v>
      </c>
    </row>
    <row r="23" spans="1:9" x14ac:dyDescent="0.25">
      <c r="H23" t="s">
        <v>32</v>
      </c>
      <c r="I23">
        <f>MAX(I9:I20)</f>
        <v>20</v>
      </c>
    </row>
    <row r="24" spans="1:9" x14ac:dyDescent="0.25">
      <c r="H24" t="s">
        <v>33</v>
      </c>
      <c r="I24">
        <f>MIN(I9:I20)</f>
        <v>4.1239892183288411</v>
      </c>
    </row>
    <row r="26" spans="1:9" x14ac:dyDescent="0.25">
      <c r="B26" t="s">
        <v>56</v>
      </c>
    </row>
    <row r="27" spans="1:9" x14ac:dyDescent="0.25">
      <c r="A27" t="s">
        <v>56</v>
      </c>
      <c r="B27" t="s">
        <v>63</v>
      </c>
    </row>
    <row r="28" spans="1:9" x14ac:dyDescent="0.25">
      <c r="A28" t="s">
        <v>63</v>
      </c>
      <c r="B28" t="s">
        <v>60</v>
      </c>
    </row>
    <row r="29" spans="1:9" x14ac:dyDescent="0.25">
      <c r="A29" t="s">
        <v>60</v>
      </c>
      <c r="B29" s="1" t="s">
        <v>14</v>
      </c>
    </row>
    <row r="30" spans="1:9" x14ac:dyDescent="0.25">
      <c r="A30" s="1" t="s">
        <v>14</v>
      </c>
      <c r="B30" t="s">
        <v>15</v>
      </c>
    </row>
    <row r="31" spans="1:9" x14ac:dyDescent="0.25">
      <c r="A31" t="s">
        <v>15</v>
      </c>
      <c r="B31" t="s">
        <v>38</v>
      </c>
    </row>
    <row r="32" spans="1:9" x14ac:dyDescent="0.25">
      <c r="A32" t="s">
        <v>38</v>
      </c>
    </row>
    <row r="34" spans="1:9" x14ac:dyDescent="0.25">
      <c r="A34" t="s">
        <v>8</v>
      </c>
      <c r="B34" t="s">
        <v>5</v>
      </c>
      <c r="C34" t="s">
        <v>3</v>
      </c>
      <c r="D34" t="s">
        <v>4</v>
      </c>
      <c r="E34" t="s">
        <v>0</v>
      </c>
      <c r="F34" t="s">
        <v>1</v>
      </c>
      <c r="G34" t="s">
        <v>2</v>
      </c>
      <c r="H34" t="s">
        <v>6</v>
      </c>
      <c r="I34" t="s">
        <v>7</v>
      </c>
    </row>
    <row r="35" spans="1:9" x14ac:dyDescent="0.25">
      <c r="A35" t="s">
        <v>10</v>
      </c>
      <c r="B35" t="s">
        <v>9</v>
      </c>
      <c r="C35">
        <v>53</v>
      </c>
      <c r="D35">
        <v>97</v>
      </c>
      <c r="E35">
        <v>90</v>
      </c>
      <c r="F35" s="2">
        <v>125</v>
      </c>
      <c r="G35">
        <v>181</v>
      </c>
      <c r="H35" s="2">
        <v>9.65</v>
      </c>
      <c r="I35" s="5">
        <f>H36/H35</f>
        <v>6.3212435233160615</v>
      </c>
    </row>
    <row r="36" spans="1:9" x14ac:dyDescent="0.25">
      <c r="E36">
        <v>0</v>
      </c>
      <c r="H36" s="2">
        <v>61</v>
      </c>
      <c r="I36" s="5"/>
    </row>
    <row r="37" spans="1:9" x14ac:dyDescent="0.25">
      <c r="A37">
        <v>30</v>
      </c>
      <c r="B37">
        <f>A37+90</f>
        <v>120</v>
      </c>
      <c r="C37">
        <v>53</v>
      </c>
      <c r="D37">
        <v>82</v>
      </c>
      <c r="E37">
        <v>120</v>
      </c>
      <c r="F37">
        <v>82</v>
      </c>
      <c r="G37">
        <v>242</v>
      </c>
      <c r="H37" s="2">
        <v>1.61</v>
      </c>
      <c r="I37" s="5">
        <f t="shared" ref="I37" si="4">H38/H37</f>
        <v>2.8571428571428568</v>
      </c>
    </row>
    <row r="38" spans="1:9" x14ac:dyDescent="0.25">
      <c r="E38">
        <v>30</v>
      </c>
      <c r="H38" s="2">
        <v>4.5999999999999996</v>
      </c>
      <c r="I38" s="5"/>
    </row>
    <row r="39" spans="1:9" x14ac:dyDescent="0.25">
      <c r="A39">
        <v>45</v>
      </c>
      <c r="B39">
        <f>A39+90</f>
        <v>135</v>
      </c>
      <c r="C39">
        <v>53</v>
      </c>
      <c r="D39">
        <v>75</v>
      </c>
      <c r="E39">
        <v>135</v>
      </c>
      <c r="F39">
        <v>167</v>
      </c>
      <c r="G39">
        <v>238</v>
      </c>
      <c r="H39" s="2">
        <v>1.28</v>
      </c>
      <c r="I39" s="5">
        <f t="shared" ref="I39" si="5">H40/H39</f>
        <v>1.6953125</v>
      </c>
    </row>
    <row r="40" spans="1:9" x14ac:dyDescent="0.25">
      <c r="E40">
        <v>45</v>
      </c>
      <c r="H40" s="2">
        <v>2.17</v>
      </c>
      <c r="I40" s="5"/>
    </row>
    <row r="41" spans="1:9" x14ac:dyDescent="0.25">
      <c r="A41">
        <v>60</v>
      </c>
      <c r="B41">
        <f>A41+90</f>
        <v>150</v>
      </c>
      <c r="C41">
        <v>53</v>
      </c>
      <c r="D41">
        <v>67</v>
      </c>
      <c r="E41">
        <v>150</v>
      </c>
      <c r="F41">
        <v>156</v>
      </c>
      <c r="G41">
        <v>219</v>
      </c>
      <c r="H41" s="2">
        <v>0.75700000000000001</v>
      </c>
      <c r="I41" s="5">
        <f t="shared" ref="I41" si="6">H42/H41</f>
        <v>1.9682959048877147</v>
      </c>
    </row>
    <row r="42" spans="1:9" x14ac:dyDescent="0.25">
      <c r="E42">
        <v>60</v>
      </c>
      <c r="H42" s="2">
        <v>1.49</v>
      </c>
      <c r="I42" s="5"/>
    </row>
    <row r="43" spans="1:9" x14ac:dyDescent="0.25">
      <c r="A43" t="s">
        <v>11</v>
      </c>
      <c r="B43" t="s">
        <v>10</v>
      </c>
      <c r="C43">
        <v>53</v>
      </c>
      <c r="D43">
        <v>51</v>
      </c>
      <c r="E43">
        <v>0</v>
      </c>
      <c r="F43">
        <v>220</v>
      </c>
      <c r="G43">
        <v>212</v>
      </c>
      <c r="H43" s="2">
        <v>0.24</v>
      </c>
      <c r="I43" s="5">
        <f t="shared" ref="I43" si="7">H44/H43</f>
        <v>6.3333333333333339</v>
      </c>
    </row>
    <row r="44" spans="1:9" x14ac:dyDescent="0.25">
      <c r="E44">
        <v>90</v>
      </c>
      <c r="H44" s="2">
        <v>1.52</v>
      </c>
      <c r="I44" s="5"/>
    </row>
    <row r="45" spans="1:9" x14ac:dyDescent="0.25">
      <c r="A45" t="s">
        <v>18</v>
      </c>
      <c r="B45">
        <v>0</v>
      </c>
      <c r="C45">
        <f>C43-45</f>
        <v>8</v>
      </c>
      <c r="D45">
        <v>51</v>
      </c>
      <c r="E45">
        <v>0</v>
      </c>
      <c r="F45">
        <v>318</v>
      </c>
      <c r="G45">
        <v>311</v>
      </c>
      <c r="H45" s="2">
        <v>1.44</v>
      </c>
      <c r="I45" s="6">
        <f>H46/H45</f>
        <v>1.541666666666667</v>
      </c>
    </row>
    <row r="46" spans="1:9" x14ac:dyDescent="0.25">
      <c r="E46">
        <v>90</v>
      </c>
      <c r="G46" s="2"/>
      <c r="H46" s="2">
        <v>2.2200000000000002</v>
      </c>
      <c r="I46" s="6"/>
    </row>
    <row r="48" spans="1:9" x14ac:dyDescent="0.25">
      <c r="H48" t="s">
        <v>31</v>
      </c>
      <c r="I48">
        <f>AVERAGE(I35:I46)</f>
        <v>3.4528324642244388</v>
      </c>
    </row>
    <row r="49" spans="1:9" x14ac:dyDescent="0.25">
      <c r="H49" t="s">
        <v>32</v>
      </c>
      <c r="I49">
        <f>MAX(I35:I46)</f>
        <v>6.3333333333333339</v>
      </c>
    </row>
    <row r="50" spans="1:9" x14ac:dyDescent="0.25">
      <c r="H50" t="s">
        <v>33</v>
      </c>
      <c r="I50">
        <f>MIN(I35:I46)</f>
        <v>1.541666666666667</v>
      </c>
    </row>
    <row r="52" spans="1:9" x14ac:dyDescent="0.25">
      <c r="B52" t="s">
        <v>56</v>
      </c>
    </row>
    <row r="53" spans="1:9" x14ac:dyDescent="0.25">
      <c r="A53" t="s">
        <v>56</v>
      </c>
      <c r="B53" t="s">
        <v>65</v>
      </c>
    </row>
    <row r="54" spans="1:9" x14ac:dyDescent="0.25">
      <c r="A54" t="s">
        <v>65</v>
      </c>
      <c r="B54" t="s">
        <v>60</v>
      </c>
    </row>
    <row r="55" spans="1:9" x14ac:dyDescent="0.25">
      <c r="A55" t="s">
        <v>60</v>
      </c>
      <c r="B55" s="1" t="s">
        <v>14</v>
      </c>
    </row>
    <row r="56" spans="1:9" x14ac:dyDescent="0.25">
      <c r="A56" s="1" t="s">
        <v>14</v>
      </c>
      <c r="B56" t="s">
        <v>15</v>
      </c>
    </row>
    <row r="57" spans="1:9" x14ac:dyDescent="0.25">
      <c r="A57" t="s">
        <v>15</v>
      </c>
      <c r="B57" t="s">
        <v>38</v>
      </c>
    </row>
    <row r="58" spans="1:9" x14ac:dyDescent="0.25">
      <c r="A58" t="s">
        <v>38</v>
      </c>
    </row>
    <row r="60" spans="1:9" x14ac:dyDescent="0.25">
      <c r="A60" t="s">
        <v>8</v>
      </c>
      <c r="B60" t="s">
        <v>5</v>
      </c>
      <c r="C60" t="s">
        <v>3</v>
      </c>
      <c r="D60" t="s">
        <v>4</v>
      </c>
      <c r="E60" t="s">
        <v>0</v>
      </c>
      <c r="F60" t="s">
        <v>1</v>
      </c>
      <c r="G60" t="s">
        <v>2</v>
      </c>
      <c r="H60" t="s">
        <v>6</v>
      </c>
      <c r="I60" t="s">
        <v>7</v>
      </c>
    </row>
    <row r="61" spans="1:9" x14ac:dyDescent="0.25">
      <c r="A61" t="s">
        <v>10</v>
      </c>
      <c r="B61" t="s">
        <v>9</v>
      </c>
      <c r="C61">
        <v>53</v>
      </c>
      <c r="D61">
        <v>97</v>
      </c>
      <c r="E61">
        <v>90</v>
      </c>
      <c r="F61" s="2">
        <v>120</v>
      </c>
      <c r="G61">
        <v>181</v>
      </c>
      <c r="H61" s="2">
        <v>7.66</v>
      </c>
      <c r="I61" s="5">
        <f>H62/H61</f>
        <v>8.5117493472584851</v>
      </c>
    </row>
    <row r="62" spans="1:9" x14ac:dyDescent="0.25">
      <c r="E62">
        <v>0</v>
      </c>
      <c r="H62" s="2">
        <v>65.2</v>
      </c>
      <c r="I62" s="5"/>
    </row>
    <row r="63" spans="1:9" x14ac:dyDescent="0.25">
      <c r="A63">
        <v>30</v>
      </c>
      <c r="B63">
        <f>A63+90</f>
        <v>120</v>
      </c>
      <c r="C63">
        <v>53</v>
      </c>
      <c r="D63">
        <v>82</v>
      </c>
      <c r="E63">
        <v>120</v>
      </c>
      <c r="F63">
        <v>90</v>
      </c>
      <c r="G63">
        <v>257</v>
      </c>
      <c r="H63" s="2">
        <v>1.39</v>
      </c>
      <c r="I63" s="5">
        <f t="shared" ref="I63" si="8">H64/H63</f>
        <v>3.4532374100719427</v>
      </c>
    </row>
    <row r="64" spans="1:9" x14ac:dyDescent="0.25">
      <c r="E64">
        <v>30</v>
      </c>
      <c r="H64" s="2">
        <v>4.8</v>
      </c>
      <c r="I64" s="5"/>
    </row>
    <row r="65" spans="1:9" x14ac:dyDescent="0.25">
      <c r="A65">
        <v>45</v>
      </c>
      <c r="B65">
        <f>A65+90</f>
        <v>135</v>
      </c>
      <c r="C65">
        <v>53</v>
      </c>
      <c r="D65">
        <v>75</v>
      </c>
      <c r="E65">
        <v>135</v>
      </c>
      <c r="F65">
        <v>164</v>
      </c>
      <c r="G65">
        <v>237</v>
      </c>
      <c r="H65" s="2">
        <v>1.1100000000000001</v>
      </c>
      <c r="I65" s="5">
        <f t="shared" ref="I65" si="9">H66/H65</f>
        <v>2.045045045045045</v>
      </c>
    </row>
    <row r="66" spans="1:9" x14ac:dyDescent="0.25">
      <c r="E66">
        <v>45</v>
      </c>
      <c r="H66" s="2">
        <v>2.27</v>
      </c>
      <c r="I66" s="5"/>
    </row>
    <row r="67" spans="1:9" x14ac:dyDescent="0.25">
      <c r="A67">
        <v>60</v>
      </c>
      <c r="B67">
        <f>A67+90</f>
        <v>150</v>
      </c>
      <c r="C67">
        <v>53</v>
      </c>
      <c r="D67">
        <v>67</v>
      </c>
      <c r="E67">
        <v>150</v>
      </c>
      <c r="F67">
        <v>233</v>
      </c>
      <c r="G67">
        <v>220</v>
      </c>
      <c r="H67" s="2">
        <v>0.69899999999999995</v>
      </c>
      <c r="I67" s="5">
        <f t="shared" ref="I67" si="10">H68/H67</f>
        <v>2.2603719599427756</v>
      </c>
    </row>
    <row r="68" spans="1:9" x14ac:dyDescent="0.25">
      <c r="E68">
        <v>60</v>
      </c>
      <c r="H68" s="2">
        <v>1.58</v>
      </c>
      <c r="I68" s="5"/>
    </row>
    <row r="69" spans="1:9" x14ac:dyDescent="0.25">
      <c r="A69" t="s">
        <v>11</v>
      </c>
      <c r="B69" t="s">
        <v>10</v>
      </c>
      <c r="C69">
        <v>53</v>
      </c>
      <c r="D69">
        <v>51</v>
      </c>
      <c r="E69">
        <v>0</v>
      </c>
      <c r="F69">
        <v>214</v>
      </c>
      <c r="G69">
        <v>207</v>
      </c>
      <c r="H69" s="2">
        <v>0.17199999999999999</v>
      </c>
      <c r="I69" s="5">
        <f t="shared" ref="I69" si="11">H70/H69</f>
        <v>9.4767441860465116</v>
      </c>
    </row>
    <row r="70" spans="1:9" x14ac:dyDescent="0.25">
      <c r="E70">
        <v>90</v>
      </c>
      <c r="H70" s="2">
        <v>1.63</v>
      </c>
      <c r="I70" s="5"/>
    </row>
    <row r="71" spans="1:9" x14ac:dyDescent="0.25">
      <c r="A71" t="s">
        <v>18</v>
      </c>
      <c r="B71">
        <v>0</v>
      </c>
      <c r="C71">
        <f>C69-45</f>
        <v>8</v>
      </c>
      <c r="D71">
        <v>51</v>
      </c>
      <c r="E71">
        <v>0</v>
      </c>
      <c r="F71">
        <v>309</v>
      </c>
      <c r="G71">
        <v>317</v>
      </c>
      <c r="H71" s="2">
        <v>1.29</v>
      </c>
      <c r="I71" s="6">
        <f>H72/H71</f>
        <v>1.875968992248062</v>
      </c>
    </row>
    <row r="72" spans="1:9" x14ac:dyDescent="0.25">
      <c r="E72">
        <v>90</v>
      </c>
      <c r="G72" s="2"/>
      <c r="H72" s="2">
        <v>2.42</v>
      </c>
      <c r="I72" s="6"/>
    </row>
    <row r="74" spans="1:9" x14ac:dyDescent="0.25">
      <c r="H74" t="s">
        <v>31</v>
      </c>
      <c r="I74">
        <f>AVERAGE(I61:I72)</f>
        <v>4.6038528234354708</v>
      </c>
    </row>
    <row r="75" spans="1:9" x14ac:dyDescent="0.25">
      <c r="H75" t="s">
        <v>32</v>
      </c>
      <c r="I75">
        <f>MAX(I61:I72)</f>
        <v>9.4767441860465116</v>
      </c>
    </row>
    <row r="76" spans="1:9" x14ac:dyDescent="0.25">
      <c r="H76" t="s">
        <v>33</v>
      </c>
      <c r="I76">
        <f>MIN(I61:I72)</f>
        <v>1.875968992248062</v>
      </c>
    </row>
    <row r="78" spans="1:9" x14ac:dyDescent="0.25">
      <c r="B78" t="s">
        <v>56</v>
      </c>
    </row>
    <row r="79" spans="1:9" x14ac:dyDescent="0.25">
      <c r="A79" t="s">
        <v>56</v>
      </c>
      <c r="B79" t="s">
        <v>66</v>
      </c>
    </row>
    <row r="80" spans="1:9" x14ac:dyDescent="0.25">
      <c r="A80" t="s">
        <v>66</v>
      </c>
      <c r="B80" t="s">
        <v>60</v>
      </c>
    </row>
    <row r="81" spans="1:9" x14ac:dyDescent="0.25">
      <c r="A81" t="s">
        <v>60</v>
      </c>
      <c r="B81" s="1" t="s">
        <v>14</v>
      </c>
    </row>
    <row r="82" spans="1:9" x14ac:dyDescent="0.25">
      <c r="A82" s="1" t="s">
        <v>14</v>
      </c>
      <c r="B82" t="s">
        <v>15</v>
      </c>
    </row>
    <row r="83" spans="1:9" x14ac:dyDescent="0.25">
      <c r="A83" t="s">
        <v>15</v>
      </c>
      <c r="B83" t="s">
        <v>38</v>
      </c>
    </row>
    <row r="84" spans="1:9" x14ac:dyDescent="0.25">
      <c r="A84" t="s">
        <v>38</v>
      </c>
    </row>
    <row r="86" spans="1:9" x14ac:dyDescent="0.25">
      <c r="A86" t="s">
        <v>8</v>
      </c>
      <c r="B86" t="s">
        <v>5</v>
      </c>
      <c r="C86" t="s">
        <v>3</v>
      </c>
      <c r="D86" t="s">
        <v>4</v>
      </c>
      <c r="E86" t="s">
        <v>0</v>
      </c>
      <c r="F86" t="s">
        <v>1</v>
      </c>
      <c r="G86" t="s">
        <v>2</v>
      </c>
      <c r="H86" t="s">
        <v>6</v>
      </c>
      <c r="I86" t="s">
        <v>7</v>
      </c>
    </row>
    <row r="87" spans="1:9" x14ac:dyDescent="0.25">
      <c r="A87" t="s">
        <v>10</v>
      </c>
      <c r="B87" t="s">
        <v>9</v>
      </c>
      <c r="C87">
        <v>53</v>
      </c>
      <c r="D87">
        <v>97</v>
      </c>
      <c r="E87">
        <v>90</v>
      </c>
      <c r="F87" s="2">
        <v>122</v>
      </c>
      <c r="G87">
        <v>182</v>
      </c>
      <c r="H87" s="2">
        <v>3.16</v>
      </c>
      <c r="I87" s="5">
        <f>H88/H87</f>
        <v>20.632911392405063</v>
      </c>
    </row>
    <row r="88" spans="1:9" x14ac:dyDescent="0.25">
      <c r="E88">
        <v>0</v>
      </c>
      <c r="H88" s="2">
        <v>65.2</v>
      </c>
      <c r="I88" s="5"/>
    </row>
    <row r="89" spans="1:9" x14ac:dyDescent="0.25">
      <c r="A89">
        <v>30</v>
      </c>
      <c r="B89">
        <f>A89+90</f>
        <v>120</v>
      </c>
      <c r="C89">
        <v>53</v>
      </c>
      <c r="D89">
        <v>82</v>
      </c>
      <c r="E89">
        <v>120</v>
      </c>
      <c r="F89">
        <v>89</v>
      </c>
      <c r="G89">
        <v>182</v>
      </c>
      <c r="H89" s="2">
        <v>0.69899999999999995</v>
      </c>
      <c r="I89" s="5">
        <f t="shared" ref="I89" si="12">H90/H89</f>
        <v>7.7968526466380554</v>
      </c>
    </row>
    <row r="90" spans="1:9" x14ac:dyDescent="0.25">
      <c r="E90">
        <v>30</v>
      </c>
      <c r="H90" s="2">
        <v>5.45</v>
      </c>
      <c r="I90" s="5"/>
    </row>
    <row r="91" spans="1:9" x14ac:dyDescent="0.25">
      <c r="A91">
        <v>45</v>
      </c>
      <c r="B91">
        <f>A91+90</f>
        <v>135</v>
      </c>
      <c r="C91">
        <v>53</v>
      </c>
      <c r="D91">
        <v>75</v>
      </c>
      <c r="E91">
        <v>135</v>
      </c>
      <c r="F91">
        <v>159</v>
      </c>
      <c r="G91">
        <v>238</v>
      </c>
      <c r="H91" s="2">
        <v>0.55300000000000005</v>
      </c>
      <c r="I91" s="5">
        <f t="shared" ref="I91" si="13">H92/H91</f>
        <v>5.1175406871609397</v>
      </c>
    </row>
    <row r="92" spans="1:9" x14ac:dyDescent="0.25">
      <c r="E92">
        <v>45</v>
      </c>
      <c r="H92" s="2">
        <v>2.83</v>
      </c>
      <c r="I92" s="5"/>
    </row>
    <row r="93" spans="1:9" x14ac:dyDescent="0.25">
      <c r="A93">
        <v>60</v>
      </c>
      <c r="B93">
        <f>A93+90</f>
        <v>150</v>
      </c>
      <c r="C93">
        <v>53</v>
      </c>
      <c r="D93">
        <v>67</v>
      </c>
      <c r="E93">
        <v>150</v>
      </c>
      <c r="F93">
        <v>237</v>
      </c>
      <c r="G93">
        <v>226</v>
      </c>
      <c r="H93" s="2">
        <v>0.36799999999999999</v>
      </c>
      <c r="I93" s="5">
        <f t="shared" ref="I93" si="14">H94/H93</f>
        <v>5.3532608695652177</v>
      </c>
    </row>
    <row r="94" spans="1:9" x14ac:dyDescent="0.25">
      <c r="E94">
        <v>60</v>
      </c>
      <c r="H94" s="2">
        <v>1.97</v>
      </c>
      <c r="I94" s="5"/>
    </row>
    <row r="95" spans="1:9" x14ac:dyDescent="0.25">
      <c r="A95" t="s">
        <v>11</v>
      </c>
      <c r="B95" t="s">
        <v>10</v>
      </c>
      <c r="C95">
        <v>53</v>
      </c>
      <c r="D95">
        <v>51</v>
      </c>
      <c r="E95">
        <v>0</v>
      </c>
      <c r="F95">
        <v>216</v>
      </c>
      <c r="G95">
        <v>203</v>
      </c>
      <c r="H95" s="2">
        <v>6.3299999999999995E-2</v>
      </c>
      <c r="I95" s="5">
        <f t="shared" ref="I95" si="15">H96/H95</f>
        <v>28.120063191153243</v>
      </c>
    </row>
    <row r="96" spans="1:9" x14ac:dyDescent="0.25">
      <c r="E96">
        <v>90</v>
      </c>
      <c r="H96" s="2">
        <v>1.78</v>
      </c>
      <c r="I96" s="5"/>
    </row>
    <row r="97" spans="1:9" x14ac:dyDescent="0.25">
      <c r="A97" t="s">
        <v>18</v>
      </c>
      <c r="B97">
        <v>0</v>
      </c>
      <c r="C97">
        <f>C95-45</f>
        <v>8</v>
      </c>
      <c r="D97">
        <v>51</v>
      </c>
      <c r="E97">
        <v>0</v>
      </c>
      <c r="F97">
        <v>318</v>
      </c>
      <c r="G97">
        <v>306</v>
      </c>
      <c r="H97" s="2">
        <v>0.61899999999999999</v>
      </c>
      <c r="I97" s="6">
        <f>H98/H97</f>
        <v>5.2019386106623591</v>
      </c>
    </row>
    <row r="98" spans="1:9" x14ac:dyDescent="0.25">
      <c r="E98">
        <v>90</v>
      </c>
      <c r="G98" s="2"/>
      <c r="H98" s="2">
        <v>3.22</v>
      </c>
      <c r="I98" s="6"/>
    </row>
    <row r="100" spans="1:9" x14ac:dyDescent="0.25">
      <c r="H100" t="s">
        <v>31</v>
      </c>
      <c r="I100">
        <f>AVERAGE(I87:I98)</f>
        <v>12.037094566264145</v>
      </c>
    </row>
    <row r="101" spans="1:9" x14ac:dyDescent="0.25">
      <c r="H101" t="s">
        <v>32</v>
      </c>
      <c r="I101">
        <f>MAX(I87:I98)</f>
        <v>28.120063191153243</v>
      </c>
    </row>
    <row r="102" spans="1:9" x14ac:dyDescent="0.25">
      <c r="H102" t="s">
        <v>33</v>
      </c>
      <c r="I102">
        <f>MIN(I87:I98)</f>
        <v>5.1175406871609397</v>
      </c>
    </row>
    <row r="107" spans="1:9" x14ac:dyDescent="0.25">
      <c r="B107" s="1"/>
    </row>
  </sheetData>
  <mergeCells count="24">
    <mergeCell ref="I97:I98"/>
    <mergeCell ref="I61:I62"/>
    <mergeCell ref="I63:I64"/>
    <mergeCell ref="I65:I66"/>
    <mergeCell ref="I67:I68"/>
    <mergeCell ref="I69:I70"/>
    <mergeCell ref="I71:I72"/>
    <mergeCell ref="I87:I88"/>
    <mergeCell ref="I89:I90"/>
    <mergeCell ref="I91:I92"/>
    <mergeCell ref="I93:I94"/>
    <mergeCell ref="I95:I96"/>
    <mergeCell ref="I45:I46"/>
    <mergeCell ref="I9:I10"/>
    <mergeCell ref="I11:I12"/>
    <mergeCell ref="I13:I14"/>
    <mergeCell ref="I15:I16"/>
    <mergeCell ref="I17:I18"/>
    <mergeCell ref="I19:I20"/>
    <mergeCell ref="I35:I36"/>
    <mergeCell ref="I37:I38"/>
    <mergeCell ref="I39:I40"/>
    <mergeCell ref="I41:I42"/>
    <mergeCell ref="I43:I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H21" sqref="H21:I23"/>
    </sheetView>
  </sheetViews>
  <sheetFormatPr defaultRowHeight="15" x14ac:dyDescent="0.25"/>
  <cols>
    <col min="1" max="1" width="29" customWidth="1"/>
    <col min="2" max="2" width="28.42578125" customWidth="1"/>
    <col min="3" max="3" width="13" customWidth="1"/>
    <col min="4" max="4" width="11.42578125" bestFit="1" customWidth="1"/>
    <col min="5" max="5" width="29" bestFit="1" customWidth="1"/>
    <col min="6" max="6" width="11.5703125" bestFit="1" customWidth="1"/>
    <col min="7" max="7" width="11.42578125" bestFit="1" customWidth="1"/>
    <col min="10" max="10" width="15.7109375" bestFit="1" customWidth="1"/>
    <col min="11" max="11" width="29.140625" bestFit="1" customWidth="1"/>
    <col min="12" max="12" width="21" bestFit="1" customWidth="1"/>
    <col min="13" max="13" width="20.85546875" bestFit="1" customWidth="1"/>
  </cols>
  <sheetData>
    <row r="1" spans="1:15" x14ac:dyDescent="0.25">
      <c r="A1" t="s">
        <v>22</v>
      </c>
    </row>
    <row r="2" spans="1:15" x14ac:dyDescent="0.25">
      <c r="A2" t="s">
        <v>12</v>
      </c>
    </row>
    <row r="3" spans="1:15" x14ac:dyDescent="0.25">
      <c r="A3" t="s">
        <v>21</v>
      </c>
    </row>
    <row r="4" spans="1:15" x14ac:dyDescent="0.25">
      <c r="A4" t="s">
        <v>14</v>
      </c>
    </row>
    <row r="5" spans="1:15" x14ac:dyDescent="0.25">
      <c r="A5" t="s">
        <v>15</v>
      </c>
    </row>
    <row r="6" spans="1:15" x14ac:dyDescent="0.25">
      <c r="L6" s="7" t="s">
        <v>23</v>
      </c>
      <c r="M6" s="7"/>
      <c r="N6" s="7"/>
      <c r="O6" s="7"/>
    </row>
    <row r="7" spans="1:15" x14ac:dyDescent="0.25">
      <c r="A7" t="s">
        <v>8</v>
      </c>
      <c r="B7" t="s">
        <v>5</v>
      </c>
      <c r="C7" t="s">
        <v>3</v>
      </c>
      <c r="D7" t="s">
        <v>4</v>
      </c>
      <c r="E7" t="s">
        <v>0</v>
      </c>
      <c r="F7" t="s">
        <v>1</v>
      </c>
      <c r="G7" t="s">
        <v>2</v>
      </c>
      <c r="H7" t="s">
        <v>6</v>
      </c>
      <c r="I7" t="s">
        <v>7</v>
      </c>
      <c r="J7" t="s">
        <v>19</v>
      </c>
      <c r="L7" t="s">
        <v>16</v>
      </c>
      <c r="M7" t="s">
        <v>17</v>
      </c>
      <c r="N7" t="s">
        <v>6</v>
      </c>
      <c r="O7" t="s">
        <v>7</v>
      </c>
    </row>
    <row r="8" spans="1:15" x14ac:dyDescent="0.25">
      <c r="A8" t="s">
        <v>10</v>
      </c>
      <c r="B8" t="s">
        <v>9</v>
      </c>
      <c r="C8">
        <v>53</v>
      </c>
      <c r="D8">
        <v>97</v>
      </c>
      <c r="E8">
        <v>90</v>
      </c>
      <c r="F8">
        <v>128</v>
      </c>
      <c r="G8">
        <v>98</v>
      </c>
      <c r="H8">
        <v>1.8</v>
      </c>
      <c r="I8" s="5">
        <f>H9/H8</f>
        <v>32.944444444444443</v>
      </c>
    </row>
    <row r="9" spans="1:15" x14ac:dyDescent="0.25">
      <c r="H9">
        <v>59.3</v>
      </c>
      <c r="I9" s="5"/>
    </row>
    <row r="10" spans="1:15" x14ac:dyDescent="0.25">
      <c r="A10">
        <v>30</v>
      </c>
      <c r="B10">
        <f>A10+90</f>
        <v>120</v>
      </c>
      <c r="C10">
        <v>53</v>
      </c>
      <c r="D10">
        <v>82</v>
      </c>
      <c r="E10">
        <v>120</v>
      </c>
      <c r="F10">
        <v>100</v>
      </c>
      <c r="G10">
        <v>75</v>
      </c>
      <c r="H10">
        <v>0.14000000000000001</v>
      </c>
      <c r="I10" s="5">
        <f>H11/H10</f>
        <v>37.285714285714278</v>
      </c>
      <c r="L10">
        <v>90</v>
      </c>
      <c r="M10">
        <v>77</v>
      </c>
      <c r="N10">
        <v>0.53</v>
      </c>
      <c r="O10" s="5">
        <f>N11/N10</f>
        <v>8.8867924528301874</v>
      </c>
    </row>
    <row r="11" spans="1:15" x14ac:dyDescent="0.25">
      <c r="E11">
        <v>30</v>
      </c>
      <c r="H11">
        <v>5.22</v>
      </c>
      <c r="I11" s="5"/>
      <c r="N11">
        <v>4.71</v>
      </c>
      <c r="O11" s="5"/>
    </row>
    <row r="12" spans="1:15" x14ac:dyDescent="0.25">
      <c r="A12">
        <v>45</v>
      </c>
      <c r="B12">
        <f>A12+90</f>
        <v>135</v>
      </c>
      <c r="C12">
        <v>53</v>
      </c>
      <c r="D12">
        <v>75</v>
      </c>
      <c r="E12">
        <v>135</v>
      </c>
      <c r="F12">
        <v>90</v>
      </c>
      <c r="G12">
        <v>68</v>
      </c>
      <c r="H12">
        <v>0.08</v>
      </c>
      <c r="I12" s="5">
        <f>H13/H12</f>
        <v>36.25</v>
      </c>
      <c r="L12">
        <v>78</v>
      </c>
      <c r="M12">
        <v>66</v>
      </c>
      <c r="N12">
        <v>0.26</v>
      </c>
      <c r="O12" s="5">
        <f>N13/N12</f>
        <v>10.384615384615385</v>
      </c>
    </row>
    <row r="13" spans="1:15" x14ac:dyDescent="0.25">
      <c r="H13">
        <v>2.9</v>
      </c>
      <c r="I13" s="5"/>
      <c r="N13">
        <v>2.7</v>
      </c>
      <c r="O13" s="5"/>
    </row>
    <row r="14" spans="1:15" x14ac:dyDescent="0.25">
      <c r="A14">
        <v>60</v>
      </c>
      <c r="B14">
        <f>A14+90</f>
        <v>150</v>
      </c>
      <c r="C14">
        <v>53</v>
      </c>
      <c r="D14">
        <v>67</v>
      </c>
      <c r="E14">
        <v>150</v>
      </c>
      <c r="F14">
        <v>77</v>
      </c>
      <c r="G14">
        <v>60.5</v>
      </c>
      <c r="H14">
        <v>0.06</v>
      </c>
      <c r="I14" s="5">
        <f>H15/H14</f>
        <v>31.666666666666668</v>
      </c>
      <c r="L14">
        <v>155</v>
      </c>
      <c r="M14">
        <v>38</v>
      </c>
      <c r="N14">
        <v>0.15</v>
      </c>
      <c r="O14" s="5">
        <f>N15/N14</f>
        <v>12</v>
      </c>
    </row>
    <row r="15" spans="1:15" x14ac:dyDescent="0.25">
      <c r="E15">
        <v>60</v>
      </c>
      <c r="H15">
        <v>1.9</v>
      </c>
      <c r="I15" s="5"/>
      <c r="N15">
        <v>1.8</v>
      </c>
      <c r="O15" s="5"/>
    </row>
    <row r="16" spans="1:15" x14ac:dyDescent="0.25">
      <c r="A16" t="s">
        <v>11</v>
      </c>
      <c r="B16" t="s">
        <v>10</v>
      </c>
      <c r="C16">
        <v>53</v>
      </c>
      <c r="D16">
        <v>51</v>
      </c>
      <c r="E16">
        <v>0</v>
      </c>
      <c r="F16">
        <v>315</v>
      </c>
      <c r="G16">
        <v>9</v>
      </c>
      <c r="H16">
        <v>0.06</v>
      </c>
      <c r="I16" s="5">
        <f>H17/H16</f>
        <v>24.5</v>
      </c>
      <c r="J16" t="s">
        <v>20</v>
      </c>
      <c r="L16">
        <v>116.5</v>
      </c>
      <c r="M16">
        <v>98</v>
      </c>
      <c r="N16">
        <v>0.22</v>
      </c>
      <c r="O16" s="5">
        <f>N17/N16</f>
        <v>6</v>
      </c>
    </row>
    <row r="17" spans="1:15" x14ac:dyDescent="0.25">
      <c r="E17">
        <v>90</v>
      </c>
      <c r="H17">
        <v>1.47</v>
      </c>
      <c r="I17" s="5"/>
      <c r="N17">
        <v>1.32</v>
      </c>
      <c r="O17" s="5"/>
    </row>
    <row r="18" spans="1:15" x14ac:dyDescent="0.25">
      <c r="A18" t="s">
        <v>18</v>
      </c>
      <c r="C18">
        <f>C16-45</f>
        <v>8</v>
      </c>
      <c r="D18">
        <v>51</v>
      </c>
      <c r="E18">
        <v>0</v>
      </c>
      <c r="F18">
        <v>149.5</v>
      </c>
      <c r="G18">
        <v>309.5</v>
      </c>
      <c r="H18">
        <v>0.11</v>
      </c>
      <c r="I18" s="5">
        <f>H19/H18</f>
        <v>27.636363636363637</v>
      </c>
    </row>
    <row r="19" spans="1:15" x14ac:dyDescent="0.25">
      <c r="E19">
        <v>90</v>
      </c>
      <c r="H19">
        <v>3.04</v>
      </c>
      <c r="I19" s="5"/>
    </row>
    <row r="21" spans="1:15" x14ac:dyDescent="0.25">
      <c r="H21" t="s">
        <v>31</v>
      </c>
      <c r="I21">
        <f>AVERAGE(I8:I19)</f>
        <v>31.713864838864836</v>
      </c>
    </row>
    <row r="22" spans="1:15" x14ac:dyDescent="0.25">
      <c r="H22" t="s">
        <v>32</v>
      </c>
      <c r="I22">
        <f>MAX(I8:I19)</f>
        <v>37.285714285714278</v>
      </c>
    </row>
    <row r="23" spans="1:15" x14ac:dyDescent="0.25">
      <c r="A23" t="s">
        <v>24</v>
      </c>
      <c r="H23" t="s">
        <v>33</v>
      </c>
      <c r="I23">
        <f>MIN(I8:I19)</f>
        <v>24.5</v>
      </c>
    </row>
    <row r="24" spans="1:15" x14ac:dyDescent="0.25">
      <c r="A24" t="s">
        <v>12</v>
      </c>
    </row>
    <row r="25" spans="1:15" x14ac:dyDescent="0.25">
      <c r="A25" t="s">
        <v>21</v>
      </c>
    </row>
    <row r="26" spans="1:15" x14ac:dyDescent="0.25">
      <c r="A26" t="s">
        <v>14</v>
      </c>
    </row>
    <row r="27" spans="1:15" x14ac:dyDescent="0.25">
      <c r="A27" t="s">
        <v>15</v>
      </c>
    </row>
    <row r="29" spans="1:15" x14ac:dyDescent="0.25">
      <c r="A29" t="s">
        <v>8</v>
      </c>
      <c r="B29" t="s">
        <v>5</v>
      </c>
      <c r="C29" t="s">
        <v>3</v>
      </c>
      <c r="D29" t="s">
        <v>4</v>
      </c>
      <c r="E29" t="s">
        <v>0</v>
      </c>
      <c r="F29" t="s">
        <v>1</v>
      </c>
      <c r="G29" t="s">
        <v>2</v>
      </c>
      <c r="H29" t="s">
        <v>6</v>
      </c>
      <c r="I29" t="s">
        <v>7</v>
      </c>
      <c r="J29" t="s">
        <v>19</v>
      </c>
      <c r="K29" t="s">
        <v>25</v>
      </c>
    </row>
    <row r="30" spans="1:15" x14ac:dyDescent="0.25">
      <c r="A30">
        <v>90</v>
      </c>
      <c r="B30">
        <v>0</v>
      </c>
      <c r="C30">
        <v>53</v>
      </c>
      <c r="D30">
        <v>51</v>
      </c>
      <c r="E30">
        <v>0</v>
      </c>
      <c r="F30">
        <v>128</v>
      </c>
      <c r="G30">
        <v>276</v>
      </c>
      <c r="H30">
        <v>0.04</v>
      </c>
      <c r="I30" s="5">
        <f>H31/H30</f>
        <v>42.5</v>
      </c>
      <c r="K30" s="5">
        <f>I30/I16</f>
        <v>1.7346938775510203</v>
      </c>
    </row>
    <row r="31" spans="1:15" x14ac:dyDescent="0.25">
      <c r="E31">
        <v>90</v>
      </c>
      <c r="H31">
        <v>1.7</v>
      </c>
      <c r="I31" s="5"/>
      <c r="K31" s="5"/>
    </row>
    <row r="32" spans="1:15" x14ac:dyDescent="0.25">
      <c r="A32">
        <v>45</v>
      </c>
      <c r="B32">
        <v>135</v>
      </c>
      <c r="C32">
        <v>53</v>
      </c>
      <c r="D32">
        <v>75</v>
      </c>
      <c r="E32">
        <v>135</v>
      </c>
      <c r="F32">
        <v>93</v>
      </c>
      <c r="G32">
        <v>70</v>
      </c>
      <c r="H32">
        <v>7.0000000000000007E-2</v>
      </c>
      <c r="I32" s="5">
        <f>H33/H32</f>
        <v>48.714285714285708</v>
      </c>
      <c r="K32" s="5">
        <f>I32/I12</f>
        <v>1.3438423645320194</v>
      </c>
    </row>
    <row r="33" spans="1:11" x14ac:dyDescent="0.25">
      <c r="E33">
        <v>45</v>
      </c>
      <c r="H33">
        <v>3.41</v>
      </c>
      <c r="I33" s="5"/>
      <c r="K33" s="5"/>
    </row>
    <row r="34" spans="1:11" x14ac:dyDescent="0.25">
      <c r="A34" t="s">
        <v>10</v>
      </c>
      <c r="B34" t="s">
        <v>9</v>
      </c>
      <c r="C34">
        <v>53</v>
      </c>
      <c r="D34">
        <v>97</v>
      </c>
      <c r="E34">
        <v>90</v>
      </c>
      <c r="F34">
        <v>138</v>
      </c>
      <c r="G34">
        <v>190</v>
      </c>
      <c r="H34">
        <v>1.55</v>
      </c>
      <c r="I34" s="5">
        <f>H35/H34</f>
        <v>46.58064516129032</v>
      </c>
      <c r="K34" s="5">
        <f>I34/I8</f>
        <v>1.4139150301909373</v>
      </c>
    </row>
    <row r="35" spans="1:11" x14ac:dyDescent="0.25">
      <c r="H35">
        <v>72.2</v>
      </c>
      <c r="I35" s="5"/>
      <c r="K35" s="5"/>
    </row>
  </sheetData>
  <mergeCells count="17">
    <mergeCell ref="I32:I33"/>
    <mergeCell ref="K30:K31"/>
    <mergeCell ref="K32:K33"/>
    <mergeCell ref="K34:K35"/>
    <mergeCell ref="I34:I35"/>
    <mergeCell ref="I30:I31"/>
    <mergeCell ref="O10:O11"/>
    <mergeCell ref="O12:O13"/>
    <mergeCell ref="O14:O15"/>
    <mergeCell ref="O16:O17"/>
    <mergeCell ref="L6:O6"/>
    <mergeCell ref="I18:I19"/>
    <mergeCell ref="I8:I9"/>
    <mergeCell ref="I10:I11"/>
    <mergeCell ref="I12:I13"/>
    <mergeCell ref="I14:I15"/>
    <mergeCell ref="I16:I17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activeCell="H21" sqref="H21:I23"/>
    </sheetView>
  </sheetViews>
  <sheetFormatPr defaultRowHeight="15" x14ac:dyDescent="0.25"/>
  <cols>
    <col min="1" max="1" width="28.42578125" bestFit="1" customWidth="1"/>
    <col min="2" max="2" width="29" bestFit="1" customWidth="1"/>
    <col min="3" max="3" width="11.5703125" bestFit="1" customWidth="1"/>
    <col min="4" max="4" width="11.42578125" bestFit="1" customWidth="1"/>
    <col min="5" max="5" width="29" bestFit="1" customWidth="1"/>
    <col min="6" max="6" width="11.5703125" bestFit="1" customWidth="1"/>
    <col min="7" max="7" width="15.7109375" customWidth="1"/>
    <col min="8" max="8" width="10.7109375" customWidth="1"/>
    <col min="9" max="9" width="9.5703125" customWidth="1"/>
    <col min="10" max="10" width="15.85546875" customWidth="1"/>
  </cols>
  <sheetData>
    <row r="1" spans="1:15" x14ac:dyDescent="0.25">
      <c r="A1" t="s">
        <v>22</v>
      </c>
    </row>
    <row r="2" spans="1:15" x14ac:dyDescent="0.25">
      <c r="A2" t="s">
        <v>12</v>
      </c>
    </row>
    <row r="3" spans="1:15" x14ac:dyDescent="0.25">
      <c r="A3" t="s">
        <v>21</v>
      </c>
    </row>
    <row r="4" spans="1:15" x14ac:dyDescent="0.25">
      <c r="A4" s="1" t="s">
        <v>26</v>
      </c>
    </row>
    <row r="5" spans="1:15" x14ac:dyDescent="0.25">
      <c r="A5" t="s">
        <v>15</v>
      </c>
    </row>
    <row r="6" spans="1:15" x14ac:dyDescent="0.25">
      <c r="L6" s="7"/>
      <c r="M6" s="7"/>
      <c r="N6" s="7"/>
      <c r="O6" s="7"/>
    </row>
    <row r="7" spans="1:15" x14ac:dyDescent="0.25">
      <c r="A7" t="s">
        <v>8</v>
      </c>
      <c r="B7" t="s">
        <v>5</v>
      </c>
      <c r="C7" t="s">
        <v>3</v>
      </c>
      <c r="D7" t="s">
        <v>4</v>
      </c>
      <c r="E7" t="s">
        <v>0</v>
      </c>
      <c r="F7" t="s">
        <v>1</v>
      </c>
      <c r="G7" t="s">
        <v>2</v>
      </c>
      <c r="H7" t="s">
        <v>6</v>
      </c>
      <c r="I7" t="s">
        <v>7</v>
      </c>
      <c r="J7" t="s">
        <v>19</v>
      </c>
    </row>
    <row r="8" spans="1:15" x14ac:dyDescent="0.25">
      <c r="A8" t="s">
        <v>10</v>
      </c>
      <c r="B8" t="s">
        <v>9</v>
      </c>
      <c r="C8">
        <v>53</v>
      </c>
      <c r="D8">
        <v>97</v>
      </c>
      <c r="E8">
        <v>90</v>
      </c>
      <c r="F8">
        <v>138</v>
      </c>
      <c r="G8">
        <v>157</v>
      </c>
      <c r="H8">
        <v>2.0499999999999998</v>
      </c>
      <c r="I8" s="5">
        <f>H9/H8</f>
        <v>29.853658536585371</v>
      </c>
    </row>
    <row r="9" spans="1:15" x14ac:dyDescent="0.25">
      <c r="E9">
        <v>0</v>
      </c>
      <c r="H9">
        <v>61.2</v>
      </c>
      <c r="I9" s="5"/>
    </row>
    <row r="10" spans="1:15" x14ac:dyDescent="0.25">
      <c r="A10">
        <v>30</v>
      </c>
      <c r="B10">
        <f>A10+90</f>
        <v>120</v>
      </c>
      <c r="C10">
        <v>53</v>
      </c>
      <c r="D10">
        <v>82</v>
      </c>
      <c r="E10">
        <v>120</v>
      </c>
      <c r="F10">
        <v>198</v>
      </c>
      <c r="G10">
        <v>36</v>
      </c>
      <c r="H10">
        <v>0.17</v>
      </c>
      <c r="I10" s="5">
        <f>H11/H10</f>
        <v>30.470588235294112</v>
      </c>
    </row>
    <row r="11" spans="1:15" x14ac:dyDescent="0.25">
      <c r="E11">
        <v>30</v>
      </c>
      <c r="H11">
        <v>5.18</v>
      </c>
      <c r="I11" s="5"/>
    </row>
    <row r="12" spans="1:15" x14ac:dyDescent="0.25">
      <c r="A12">
        <v>45</v>
      </c>
      <c r="B12">
        <f>A12+90</f>
        <v>135</v>
      </c>
      <c r="C12">
        <v>53</v>
      </c>
      <c r="D12">
        <v>75</v>
      </c>
      <c r="E12">
        <v>135</v>
      </c>
      <c r="F12">
        <v>183</v>
      </c>
      <c r="G12">
        <v>22</v>
      </c>
      <c r="H12">
        <v>0.08</v>
      </c>
      <c r="I12" s="5">
        <f>H13/H12</f>
        <v>36.375</v>
      </c>
    </row>
    <row r="13" spans="1:15" x14ac:dyDescent="0.25">
      <c r="E13">
        <v>45</v>
      </c>
      <c r="H13">
        <v>2.91</v>
      </c>
      <c r="I13" s="5"/>
    </row>
    <row r="14" spans="1:15" x14ac:dyDescent="0.25">
      <c r="A14">
        <v>60</v>
      </c>
      <c r="B14">
        <f>A14+90</f>
        <v>150</v>
      </c>
      <c r="C14">
        <v>53</v>
      </c>
      <c r="D14">
        <v>67</v>
      </c>
      <c r="E14">
        <v>150</v>
      </c>
      <c r="F14">
        <v>169</v>
      </c>
      <c r="G14">
        <v>7</v>
      </c>
      <c r="H14">
        <v>0.05</v>
      </c>
      <c r="I14" s="5">
        <f>H15/H14</f>
        <v>38.799999999999997</v>
      </c>
    </row>
    <row r="15" spans="1:15" x14ac:dyDescent="0.25">
      <c r="E15">
        <v>60</v>
      </c>
      <c r="H15">
        <v>1.94</v>
      </c>
      <c r="I15" s="5"/>
    </row>
    <row r="16" spans="1:15" x14ac:dyDescent="0.25">
      <c r="A16" t="s">
        <v>11</v>
      </c>
      <c r="B16" t="s">
        <v>10</v>
      </c>
      <c r="C16">
        <v>53</v>
      </c>
      <c r="D16">
        <v>51</v>
      </c>
      <c r="E16">
        <v>0</v>
      </c>
      <c r="F16">
        <v>136</v>
      </c>
      <c r="G16">
        <v>339</v>
      </c>
      <c r="H16">
        <v>0.05</v>
      </c>
      <c r="I16" s="5">
        <f>H17/H16</f>
        <v>28.799999999999997</v>
      </c>
    </row>
    <row r="17" spans="1:9" x14ac:dyDescent="0.25">
      <c r="E17">
        <v>90</v>
      </c>
      <c r="H17">
        <v>1.44</v>
      </c>
      <c r="I17" s="5"/>
    </row>
    <row r="18" spans="1:9" x14ac:dyDescent="0.25">
      <c r="A18" t="s">
        <v>18</v>
      </c>
      <c r="B18">
        <v>0</v>
      </c>
      <c r="C18">
        <f>C16-45</f>
        <v>8</v>
      </c>
      <c r="D18">
        <v>51</v>
      </c>
      <c r="E18">
        <v>0</v>
      </c>
      <c r="F18">
        <v>185</v>
      </c>
      <c r="G18">
        <v>338</v>
      </c>
      <c r="H18">
        <v>0.09</v>
      </c>
      <c r="I18" s="5">
        <f>H19/H18</f>
        <v>34.666666666666671</v>
      </c>
    </row>
    <row r="19" spans="1:9" x14ac:dyDescent="0.25">
      <c r="E19">
        <v>90</v>
      </c>
      <c r="H19">
        <v>3.12</v>
      </c>
      <c r="I19" s="5"/>
    </row>
    <row r="21" spans="1:9" x14ac:dyDescent="0.25">
      <c r="H21" t="s">
        <v>31</v>
      </c>
      <c r="I21">
        <f>AVERAGE(I8:I19)</f>
        <v>33.160985573091033</v>
      </c>
    </row>
    <row r="22" spans="1:9" x14ac:dyDescent="0.25">
      <c r="H22" t="s">
        <v>32</v>
      </c>
      <c r="I22">
        <f>MAX(I8:I19)</f>
        <v>38.799999999999997</v>
      </c>
    </row>
    <row r="23" spans="1:9" x14ac:dyDescent="0.25">
      <c r="H23" t="s">
        <v>33</v>
      </c>
      <c r="I23">
        <f>MIN(I8:I19)</f>
        <v>28.799999999999997</v>
      </c>
    </row>
  </sheetData>
  <mergeCells count="7">
    <mergeCell ref="I18:I19"/>
    <mergeCell ref="L6:O6"/>
    <mergeCell ref="I8:I9"/>
    <mergeCell ref="I10:I11"/>
    <mergeCell ref="I12:I13"/>
    <mergeCell ref="I14:I15"/>
    <mergeCell ref="I16:I17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I21" sqref="I21"/>
    </sheetView>
  </sheetViews>
  <sheetFormatPr defaultRowHeight="15" x14ac:dyDescent="0.25"/>
  <cols>
    <col min="1" max="1" width="28.42578125" bestFit="1" customWidth="1"/>
    <col min="2" max="2" width="29" bestFit="1" customWidth="1"/>
    <col min="3" max="3" width="11.5703125" bestFit="1" customWidth="1"/>
    <col min="4" max="4" width="11.42578125" bestFit="1" customWidth="1"/>
    <col min="5" max="5" width="29" bestFit="1" customWidth="1"/>
    <col min="9" max="9" width="9.140625" customWidth="1"/>
  </cols>
  <sheetData>
    <row r="1" spans="1:14" x14ac:dyDescent="0.25">
      <c r="A1" t="s">
        <v>27</v>
      </c>
    </row>
    <row r="2" spans="1:14" x14ac:dyDescent="0.25">
      <c r="A2" t="s">
        <v>12</v>
      </c>
    </row>
    <row r="3" spans="1:14" x14ac:dyDescent="0.25">
      <c r="A3" t="s">
        <v>21</v>
      </c>
    </row>
    <row r="4" spans="1:14" x14ac:dyDescent="0.25">
      <c r="A4" s="1" t="s">
        <v>14</v>
      </c>
    </row>
    <row r="5" spans="1:14" x14ac:dyDescent="0.25">
      <c r="A5" t="s">
        <v>15</v>
      </c>
    </row>
    <row r="7" spans="1:14" x14ac:dyDescent="0.25">
      <c r="A7" t="s">
        <v>8</v>
      </c>
      <c r="B7" t="s">
        <v>5</v>
      </c>
      <c r="C7" t="s">
        <v>3</v>
      </c>
      <c r="D7" t="s">
        <v>4</v>
      </c>
      <c r="E7" t="s">
        <v>0</v>
      </c>
      <c r="F7" t="s">
        <v>1</v>
      </c>
      <c r="G7" t="s">
        <v>2</v>
      </c>
      <c r="H7" t="s">
        <v>6</v>
      </c>
      <c r="I7" t="s">
        <v>7</v>
      </c>
    </row>
    <row r="8" spans="1:14" x14ac:dyDescent="0.25">
      <c r="A8" t="s">
        <v>10</v>
      </c>
      <c r="B8" t="s">
        <v>9</v>
      </c>
      <c r="C8">
        <v>53</v>
      </c>
      <c r="D8">
        <v>97</v>
      </c>
      <c r="E8">
        <v>90</v>
      </c>
      <c r="F8">
        <v>136</v>
      </c>
      <c r="G8">
        <v>10</v>
      </c>
      <c r="H8">
        <v>1.53</v>
      </c>
      <c r="I8" s="5">
        <f>H9/H8</f>
        <v>48.366013071895424</v>
      </c>
    </row>
    <row r="9" spans="1:14" x14ac:dyDescent="0.25">
      <c r="E9">
        <v>0</v>
      </c>
      <c r="H9">
        <v>74</v>
      </c>
      <c r="I9" s="5"/>
    </row>
    <row r="10" spans="1:14" x14ac:dyDescent="0.25">
      <c r="A10">
        <v>30</v>
      </c>
      <c r="B10">
        <f>A10+90</f>
        <v>120</v>
      </c>
      <c r="C10">
        <v>53</v>
      </c>
      <c r="D10">
        <v>82</v>
      </c>
      <c r="E10">
        <v>120</v>
      </c>
      <c r="F10">
        <v>102</v>
      </c>
      <c r="G10">
        <v>346</v>
      </c>
      <c r="H10">
        <v>0.13</v>
      </c>
      <c r="I10" s="5">
        <f t="shared" ref="I10" si="0">H11/H10</f>
        <v>48.153846153846153</v>
      </c>
    </row>
    <row r="11" spans="1:14" x14ac:dyDescent="0.25">
      <c r="E11">
        <v>30</v>
      </c>
      <c r="H11">
        <v>6.26</v>
      </c>
      <c r="I11" s="5"/>
    </row>
    <row r="12" spans="1:14" x14ac:dyDescent="0.25">
      <c r="A12">
        <v>45</v>
      </c>
      <c r="B12">
        <f>A12+90</f>
        <v>135</v>
      </c>
      <c r="C12">
        <v>53</v>
      </c>
      <c r="D12">
        <v>75</v>
      </c>
      <c r="E12">
        <v>135</v>
      </c>
      <c r="F12">
        <v>92</v>
      </c>
      <c r="G12">
        <v>340</v>
      </c>
      <c r="H12">
        <v>7.0000000000000007E-2</v>
      </c>
      <c r="I12" s="5">
        <f t="shared" ref="I12:I18" si="1">H13/H12</f>
        <v>49.571428571428569</v>
      </c>
    </row>
    <row r="13" spans="1:14" x14ac:dyDescent="0.25">
      <c r="E13">
        <v>45</v>
      </c>
      <c r="H13">
        <v>3.47</v>
      </c>
      <c r="I13" s="5"/>
    </row>
    <row r="14" spans="1:14" x14ac:dyDescent="0.25">
      <c r="A14">
        <v>60</v>
      </c>
      <c r="B14">
        <f>A14+90</f>
        <v>150</v>
      </c>
      <c r="C14">
        <v>53</v>
      </c>
      <c r="D14">
        <v>67</v>
      </c>
      <c r="E14">
        <v>150</v>
      </c>
      <c r="F14">
        <v>78</v>
      </c>
      <c r="G14">
        <v>332</v>
      </c>
      <c r="H14">
        <v>0.05</v>
      </c>
      <c r="I14" s="5">
        <f t="shared" si="1"/>
        <v>45.199999999999996</v>
      </c>
    </row>
    <row r="15" spans="1:14" x14ac:dyDescent="0.25">
      <c r="E15">
        <v>60</v>
      </c>
      <c r="H15">
        <v>2.2599999999999998</v>
      </c>
      <c r="I15" s="5"/>
      <c r="K15" t="s">
        <v>28</v>
      </c>
    </row>
    <row r="16" spans="1:14" x14ac:dyDescent="0.25">
      <c r="A16" t="s">
        <v>11</v>
      </c>
      <c r="B16" t="s">
        <v>10</v>
      </c>
      <c r="C16">
        <v>53</v>
      </c>
      <c r="D16">
        <v>51</v>
      </c>
      <c r="E16">
        <v>0</v>
      </c>
      <c r="F16">
        <v>128</v>
      </c>
      <c r="G16">
        <v>276</v>
      </c>
      <c r="H16">
        <v>0.04</v>
      </c>
      <c r="I16" s="5">
        <f t="shared" si="1"/>
        <v>43</v>
      </c>
      <c r="K16">
        <v>45</v>
      </c>
      <c r="L16">
        <v>122</v>
      </c>
      <c r="M16">
        <v>0.05</v>
      </c>
      <c r="N16" s="5">
        <f t="shared" ref="N16" si="2">M17/M16</f>
        <v>35.4</v>
      </c>
    </row>
    <row r="17" spans="1:14" x14ac:dyDescent="0.25">
      <c r="E17">
        <v>90</v>
      </c>
      <c r="H17">
        <v>1.72</v>
      </c>
      <c r="I17" s="5"/>
      <c r="M17">
        <v>1.77</v>
      </c>
      <c r="N17" s="5"/>
    </row>
    <row r="18" spans="1:14" x14ac:dyDescent="0.25">
      <c r="A18" t="s">
        <v>18</v>
      </c>
      <c r="B18">
        <v>0</v>
      </c>
      <c r="C18">
        <f>C16-45</f>
        <v>8</v>
      </c>
      <c r="D18">
        <v>51</v>
      </c>
      <c r="E18">
        <v>0</v>
      </c>
      <c r="F18">
        <v>231</v>
      </c>
      <c r="G18">
        <v>193</v>
      </c>
      <c r="H18">
        <v>0.06</v>
      </c>
      <c r="I18" s="5">
        <f t="shared" si="1"/>
        <v>61.166666666666664</v>
      </c>
    </row>
    <row r="19" spans="1:14" x14ac:dyDescent="0.25">
      <c r="E19">
        <v>90</v>
      </c>
      <c r="H19">
        <v>3.67</v>
      </c>
      <c r="I19" s="5"/>
    </row>
    <row r="21" spans="1:14" x14ac:dyDescent="0.25">
      <c r="H21" t="s">
        <v>31</v>
      </c>
      <c r="I21">
        <f>AVERAGE(I8:I19)</f>
        <v>49.242992410639467</v>
      </c>
    </row>
    <row r="22" spans="1:14" x14ac:dyDescent="0.25">
      <c r="H22" t="s">
        <v>32</v>
      </c>
      <c r="I22">
        <f>MAX(I8:I19)</f>
        <v>61.166666666666664</v>
      </c>
    </row>
    <row r="23" spans="1:14" x14ac:dyDescent="0.25">
      <c r="H23" t="s">
        <v>33</v>
      </c>
      <c r="I23">
        <f>MIN(I8:I19)</f>
        <v>43</v>
      </c>
    </row>
  </sheetData>
  <mergeCells count="7">
    <mergeCell ref="N16:N17"/>
    <mergeCell ref="I18:I19"/>
    <mergeCell ref="I8:I9"/>
    <mergeCell ref="I10:I11"/>
    <mergeCell ref="I12:I13"/>
    <mergeCell ref="I14:I15"/>
    <mergeCell ref="I16:I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opLeftCell="A7" workbookViewId="0">
      <selection activeCell="I8" sqref="I8:I17"/>
    </sheetView>
  </sheetViews>
  <sheetFormatPr defaultRowHeight="15" x14ac:dyDescent="0.25"/>
  <cols>
    <col min="1" max="1" width="44" bestFit="1" customWidth="1"/>
    <col min="2" max="2" width="29" bestFit="1" customWidth="1"/>
    <col min="3" max="3" width="11.5703125" bestFit="1" customWidth="1"/>
    <col min="4" max="4" width="11.42578125" bestFit="1" customWidth="1"/>
    <col min="5" max="5" width="29" bestFit="1" customWidth="1"/>
    <col min="6" max="6" width="11.5703125" bestFit="1" customWidth="1"/>
    <col min="7" max="7" width="11.42578125" bestFit="1" customWidth="1"/>
  </cols>
  <sheetData>
    <row r="1" spans="1:9" x14ac:dyDescent="0.25">
      <c r="A1" t="s">
        <v>29</v>
      </c>
    </row>
    <row r="2" spans="1:9" x14ac:dyDescent="0.25">
      <c r="A2" t="s">
        <v>12</v>
      </c>
    </row>
    <row r="3" spans="1:9" x14ac:dyDescent="0.25">
      <c r="A3" t="s">
        <v>21</v>
      </c>
    </row>
    <row r="4" spans="1:9" x14ac:dyDescent="0.25">
      <c r="A4" s="1" t="s">
        <v>14</v>
      </c>
    </row>
    <row r="5" spans="1:9" x14ac:dyDescent="0.25">
      <c r="A5" t="s">
        <v>15</v>
      </c>
    </row>
    <row r="7" spans="1:9" x14ac:dyDescent="0.25">
      <c r="A7" t="s">
        <v>8</v>
      </c>
      <c r="B7" t="s">
        <v>5</v>
      </c>
      <c r="C7" t="s">
        <v>3</v>
      </c>
      <c r="D7" t="s">
        <v>4</v>
      </c>
      <c r="E7" t="s">
        <v>0</v>
      </c>
      <c r="F7" t="s">
        <v>1</v>
      </c>
      <c r="G7" t="s">
        <v>2</v>
      </c>
      <c r="H7" t="s">
        <v>6</v>
      </c>
      <c r="I7" t="s">
        <v>7</v>
      </c>
    </row>
    <row r="8" spans="1:9" x14ac:dyDescent="0.25">
      <c r="A8" t="s">
        <v>10</v>
      </c>
      <c r="B8" t="s">
        <v>9</v>
      </c>
      <c r="C8">
        <v>53</v>
      </c>
      <c r="D8">
        <v>97</v>
      </c>
      <c r="E8">
        <v>90</v>
      </c>
      <c r="F8">
        <v>222</v>
      </c>
      <c r="G8">
        <v>123</v>
      </c>
      <c r="H8">
        <v>1.59</v>
      </c>
      <c r="I8" s="5">
        <f>H9/H8</f>
        <v>48.553459119496857</v>
      </c>
    </row>
    <row r="9" spans="1:9" x14ac:dyDescent="0.25">
      <c r="E9">
        <v>0</v>
      </c>
      <c r="H9">
        <v>77.2</v>
      </c>
      <c r="I9" s="5"/>
    </row>
    <row r="10" spans="1:9" x14ac:dyDescent="0.25">
      <c r="A10">
        <v>30</v>
      </c>
      <c r="B10">
        <f>A10+90</f>
        <v>120</v>
      </c>
      <c r="C10">
        <v>53</v>
      </c>
      <c r="D10">
        <v>82</v>
      </c>
      <c r="E10">
        <v>120</v>
      </c>
      <c r="F10">
        <v>192</v>
      </c>
      <c r="G10">
        <v>84</v>
      </c>
      <c r="H10">
        <v>0.14000000000000001</v>
      </c>
      <c r="I10" s="5">
        <f t="shared" ref="I10" si="0">H11/H10</f>
        <v>48.571428571428562</v>
      </c>
    </row>
    <row r="11" spans="1:9" x14ac:dyDescent="0.25">
      <c r="E11">
        <v>30</v>
      </c>
      <c r="H11">
        <v>6.8</v>
      </c>
      <c r="I11" s="5"/>
    </row>
    <row r="12" spans="1:9" x14ac:dyDescent="0.25">
      <c r="A12">
        <v>45</v>
      </c>
      <c r="B12">
        <f>A12+90</f>
        <v>135</v>
      </c>
      <c r="C12">
        <v>53</v>
      </c>
      <c r="D12">
        <v>75</v>
      </c>
      <c r="E12">
        <v>135</v>
      </c>
      <c r="F12">
        <v>183</v>
      </c>
      <c r="G12">
        <v>70</v>
      </c>
      <c r="H12">
        <v>7.0000000000000007E-2</v>
      </c>
      <c r="I12" s="5">
        <f t="shared" ref="I12" si="1">H13/H12</f>
        <v>51.142857142857139</v>
      </c>
    </row>
    <row r="13" spans="1:9" x14ac:dyDescent="0.25">
      <c r="E13">
        <v>45</v>
      </c>
      <c r="H13">
        <v>3.58</v>
      </c>
      <c r="I13" s="5"/>
    </row>
    <row r="14" spans="1:9" x14ac:dyDescent="0.25">
      <c r="A14">
        <v>60</v>
      </c>
      <c r="B14">
        <f>A14+90</f>
        <v>150</v>
      </c>
      <c r="C14">
        <v>53</v>
      </c>
      <c r="D14">
        <v>67</v>
      </c>
      <c r="E14">
        <v>150</v>
      </c>
      <c r="F14">
        <v>173</v>
      </c>
      <c r="G14">
        <v>50</v>
      </c>
      <c r="H14">
        <v>0.05</v>
      </c>
      <c r="I14" s="5">
        <f t="shared" ref="I14" si="2">H15/H14</f>
        <v>48.2</v>
      </c>
    </row>
    <row r="15" spans="1:9" x14ac:dyDescent="0.25">
      <c r="E15">
        <v>60</v>
      </c>
      <c r="H15">
        <v>2.41</v>
      </c>
      <c r="I15" s="5"/>
    </row>
    <row r="16" spans="1:9" x14ac:dyDescent="0.25">
      <c r="A16" t="s">
        <v>11</v>
      </c>
      <c r="B16" t="s">
        <v>10</v>
      </c>
      <c r="C16">
        <v>53</v>
      </c>
      <c r="D16">
        <v>51</v>
      </c>
      <c r="E16">
        <v>0</v>
      </c>
      <c r="F16">
        <v>133</v>
      </c>
      <c r="G16">
        <v>7</v>
      </c>
      <c r="H16">
        <v>0.04</v>
      </c>
      <c r="I16" s="5">
        <f t="shared" ref="I16" si="3">H17/H16</f>
        <v>44.25</v>
      </c>
    </row>
    <row r="17" spans="1:14" x14ac:dyDescent="0.25">
      <c r="E17">
        <v>90</v>
      </c>
      <c r="H17">
        <v>1.77</v>
      </c>
      <c r="I17" s="5"/>
    </row>
    <row r="18" spans="1:14" x14ac:dyDescent="0.25">
      <c r="A18" t="s">
        <v>18</v>
      </c>
      <c r="B18">
        <v>0</v>
      </c>
      <c r="C18">
        <f>C16-45</f>
        <v>8</v>
      </c>
      <c r="D18">
        <v>51</v>
      </c>
      <c r="E18">
        <v>0</v>
      </c>
      <c r="F18">
        <v>231</v>
      </c>
      <c r="G18">
        <v>193</v>
      </c>
      <c r="H18">
        <v>7.0000000000000007E-2</v>
      </c>
      <c r="I18" s="6">
        <f>H19/H18</f>
        <v>54.142857142857139</v>
      </c>
      <c r="K18">
        <v>139</v>
      </c>
      <c r="L18">
        <v>32</v>
      </c>
      <c r="M18">
        <v>0.08</v>
      </c>
      <c r="N18" s="5">
        <f t="shared" ref="N18" si="4">M19/M18</f>
        <v>47.375</v>
      </c>
    </row>
    <row r="19" spans="1:14" x14ac:dyDescent="0.25">
      <c r="E19">
        <v>90</v>
      </c>
      <c r="H19">
        <v>3.79</v>
      </c>
      <c r="I19" s="6"/>
      <c r="M19">
        <v>3.79</v>
      </c>
      <c r="N19" s="5"/>
    </row>
    <row r="21" spans="1:14" x14ac:dyDescent="0.25">
      <c r="H21" t="s">
        <v>31</v>
      </c>
      <c r="I21">
        <f>AVERAGE(I8:I19)</f>
        <v>49.143433662773283</v>
      </c>
    </row>
    <row r="22" spans="1:14" x14ac:dyDescent="0.25">
      <c r="H22" t="s">
        <v>32</v>
      </c>
      <c r="I22">
        <f>MAX(I8:I19)</f>
        <v>54.142857142857139</v>
      </c>
    </row>
    <row r="23" spans="1:14" x14ac:dyDescent="0.25">
      <c r="H23" t="s">
        <v>33</v>
      </c>
      <c r="I23">
        <f>MIN(I8:I19)</f>
        <v>44.25</v>
      </c>
    </row>
    <row r="25" spans="1:14" x14ac:dyDescent="0.25">
      <c r="A25" t="s">
        <v>30</v>
      </c>
    </row>
    <row r="26" spans="1:14" x14ac:dyDescent="0.25">
      <c r="A26" t="s">
        <v>12</v>
      </c>
    </row>
    <row r="27" spans="1:14" x14ac:dyDescent="0.25">
      <c r="A27" t="s">
        <v>21</v>
      </c>
    </row>
    <row r="28" spans="1:14" x14ac:dyDescent="0.25">
      <c r="A28" s="1" t="s">
        <v>14</v>
      </c>
    </row>
    <row r="29" spans="1:14" x14ac:dyDescent="0.25">
      <c r="A29" t="s">
        <v>15</v>
      </c>
    </row>
    <row r="31" spans="1:14" x14ac:dyDescent="0.25">
      <c r="A31" t="s">
        <v>8</v>
      </c>
      <c r="B31" t="s">
        <v>5</v>
      </c>
      <c r="C31" t="s">
        <v>3</v>
      </c>
      <c r="D31" t="s">
        <v>4</v>
      </c>
      <c r="E31" t="s">
        <v>0</v>
      </c>
      <c r="F31" t="s">
        <v>1</v>
      </c>
      <c r="G31" t="s">
        <v>2</v>
      </c>
      <c r="H31" t="s">
        <v>6</v>
      </c>
      <c r="I31" t="s">
        <v>7</v>
      </c>
    </row>
    <row r="32" spans="1:14" x14ac:dyDescent="0.25">
      <c r="A32" t="s">
        <v>10</v>
      </c>
      <c r="B32" t="s">
        <v>9</v>
      </c>
      <c r="C32">
        <v>53</v>
      </c>
      <c r="D32">
        <v>97</v>
      </c>
      <c r="E32">
        <v>90</v>
      </c>
      <c r="F32">
        <v>224</v>
      </c>
      <c r="G32">
        <v>124</v>
      </c>
      <c r="H32">
        <v>1.52</v>
      </c>
      <c r="I32" s="5">
        <f>H33/H32</f>
        <v>50.328947368421055</v>
      </c>
    </row>
    <row r="33" spans="1:9" x14ac:dyDescent="0.25">
      <c r="E33">
        <v>0</v>
      </c>
      <c r="H33">
        <v>76.5</v>
      </c>
      <c r="I33" s="5"/>
    </row>
    <row r="34" spans="1:9" x14ac:dyDescent="0.25">
      <c r="A34">
        <v>30</v>
      </c>
      <c r="B34">
        <f>A34+90</f>
        <v>120</v>
      </c>
      <c r="C34">
        <v>53</v>
      </c>
      <c r="D34">
        <v>82</v>
      </c>
      <c r="E34">
        <v>120</v>
      </c>
      <c r="F34">
        <v>188</v>
      </c>
      <c r="G34">
        <v>82</v>
      </c>
      <c r="H34">
        <v>0.15</v>
      </c>
      <c r="I34" s="5">
        <f t="shared" ref="I34" si="5">H35/H34</f>
        <v>42.866666666666667</v>
      </c>
    </row>
    <row r="35" spans="1:9" x14ac:dyDescent="0.25">
      <c r="E35">
        <v>30</v>
      </c>
      <c r="H35">
        <v>6.43</v>
      </c>
      <c r="I35" s="5"/>
    </row>
    <row r="36" spans="1:9" x14ac:dyDescent="0.25">
      <c r="A36">
        <v>45</v>
      </c>
      <c r="B36">
        <f>A36+90</f>
        <v>135</v>
      </c>
      <c r="C36">
        <v>53</v>
      </c>
      <c r="D36">
        <v>75</v>
      </c>
      <c r="E36">
        <v>135</v>
      </c>
      <c r="F36">
        <v>184</v>
      </c>
      <c r="G36">
        <v>68</v>
      </c>
      <c r="H36">
        <v>7.0000000000000007E-2</v>
      </c>
      <c r="I36" s="5">
        <f t="shared" ref="I36" si="6">H37/H36</f>
        <v>50.428571428571423</v>
      </c>
    </row>
    <row r="37" spans="1:9" x14ac:dyDescent="0.25">
      <c r="E37">
        <v>45</v>
      </c>
      <c r="H37">
        <v>3.53</v>
      </c>
      <c r="I37" s="5"/>
    </row>
    <row r="38" spans="1:9" x14ac:dyDescent="0.25">
      <c r="A38">
        <v>60</v>
      </c>
      <c r="B38">
        <f>A38+90</f>
        <v>150</v>
      </c>
      <c r="C38">
        <v>53</v>
      </c>
      <c r="D38">
        <v>67</v>
      </c>
      <c r="E38">
        <v>150</v>
      </c>
      <c r="I38" s="5" t="e">
        <f t="shared" ref="I38" si="7">H39/H38</f>
        <v>#DIV/0!</v>
      </c>
    </row>
    <row r="39" spans="1:9" x14ac:dyDescent="0.25">
      <c r="E39">
        <v>60</v>
      </c>
      <c r="I39" s="5"/>
    </row>
    <row r="40" spans="1:9" x14ac:dyDescent="0.25">
      <c r="A40" t="s">
        <v>11</v>
      </c>
      <c r="B40" t="s">
        <v>10</v>
      </c>
      <c r="C40">
        <v>53</v>
      </c>
      <c r="D40">
        <v>51</v>
      </c>
      <c r="E40">
        <v>0</v>
      </c>
      <c r="I40" s="5" t="e">
        <f t="shared" ref="I40" si="8">H41/H40</f>
        <v>#DIV/0!</v>
      </c>
    </row>
    <row r="41" spans="1:9" x14ac:dyDescent="0.25">
      <c r="E41">
        <v>90</v>
      </c>
      <c r="I41" s="5"/>
    </row>
    <row r="42" spans="1:9" x14ac:dyDescent="0.25">
      <c r="A42" t="s">
        <v>18</v>
      </c>
      <c r="B42">
        <v>0</v>
      </c>
      <c r="C42">
        <f>C40-45</f>
        <v>8</v>
      </c>
      <c r="D42">
        <v>51</v>
      </c>
      <c r="E42">
        <v>0</v>
      </c>
      <c r="I42" s="6" t="e">
        <f>H43/H42</f>
        <v>#DIV/0!</v>
      </c>
    </row>
    <row r="43" spans="1:9" x14ac:dyDescent="0.25">
      <c r="E43">
        <v>90</v>
      </c>
      <c r="I43" s="6"/>
    </row>
    <row r="45" spans="1:9" x14ac:dyDescent="0.25">
      <c r="H45" t="s">
        <v>31</v>
      </c>
      <c r="I45" t="e">
        <f>AVERAGE(I32:I43)</f>
        <v>#DIV/0!</v>
      </c>
    </row>
    <row r="46" spans="1:9" x14ac:dyDescent="0.25">
      <c r="H46" t="s">
        <v>32</v>
      </c>
      <c r="I46" t="e">
        <f>MAX(I32:I43)</f>
        <v>#DIV/0!</v>
      </c>
    </row>
    <row r="47" spans="1:9" x14ac:dyDescent="0.25">
      <c r="H47" t="s">
        <v>33</v>
      </c>
      <c r="I47" t="e">
        <f>MIN(I32:I43)</f>
        <v>#DIV/0!</v>
      </c>
    </row>
  </sheetData>
  <mergeCells count="13">
    <mergeCell ref="N18:N19"/>
    <mergeCell ref="I18:I19"/>
    <mergeCell ref="I42:I43"/>
    <mergeCell ref="I8:I9"/>
    <mergeCell ref="I10:I11"/>
    <mergeCell ref="I12:I13"/>
    <mergeCell ref="I14:I15"/>
    <mergeCell ref="I16:I17"/>
    <mergeCell ref="I32:I33"/>
    <mergeCell ref="I34:I35"/>
    <mergeCell ref="I36:I37"/>
    <mergeCell ref="I38:I39"/>
    <mergeCell ref="I40:I4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I36" sqref="I36:I37"/>
    </sheetView>
  </sheetViews>
  <sheetFormatPr defaultRowHeight="15" x14ac:dyDescent="0.25"/>
  <cols>
    <col min="1" max="1" width="51.85546875" bestFit="1" customWidth="1"/>
    <col min="2" max="2" width="29" bestFit="1" customWidth="1"/>
    <col min="3" max="3" width="11.5703125" bestFit="1" customWidth="1"/>
    <col min="4" max="4" width="11.42578125" bestFit="1" customWidth="1"/>
    <col min="5" max="5" width="29" bestFit="1" customWidth="1"/>
    <col min="6" max="6" width="11.5703125" bestFit="1" customWidth="1"/>
    <col min="7" max="7" width="11.42578125" bestFit="1" customWidth="1"/>
  </cols>
  <sheetData>
    <row r="1" spans="1:9" x14ac:dyDescent="0.25">
      <c r="A1" t="s">
        <v>34</v>
      </c>
    </row>
    <row r="2" spans="1:9" x14ac:dyDescent="0.25">
      <c r="A2" t="s">
        <v>12</v>
      </c>
    </row>
    <row r="3" spans="1:9" x14ac:dyDescent="0.25">
      <c r="A3" t="s">
        <v>21</v>
      </c>
    </row>
    <row r="4" spans="1:9" x14ac:dyDescent="0.25">
      <c r="A4" s="1" t="s">
        <v>14</v>
      </c>
    </row>
    <row r="5" spans="1:9" x14ac:dyDescent="0.25">
      <c r="A5" t="s">
        <v>15</v>
      </c>
    </row>
    <row r="7" spans="1:9" x14ac:dyDescent="0.25">
      <c r="A7" t="s">
        <v>8</v>
      </c>
      <c r="B7" t="s">
        <v>5</v>
      </c>
      <c r="C7" t="s">
        <v>3</v>
      </c>
      <c r="D7" t="s">
        <v>4</v>
      </c>
      <c r="E7" t="s">
        <v>0</v>
      </c>
      <c r="F7" t="s">
        <v>1</v>
      </c>
      <c r="G7" t="s">
        <v>2</v>
      </c>
      <c r="H7" t="s">
        <v>6</v>
      </c>
      <c r="I7" t="s">
        <v>7</v>
      </c>
    </row>
    <row r="8" spans="1:9" x14ac:dyDescent="0.25">
      <c r="A8" t="s">
        <v>10</v>
      </c>
      <c r="B8" t="s">
        <v>9</v>
      </c>
      <c r="C8">
        <v>53</v>
      </c>
      <c r="D8">
        <v>97</v>
      </c>
      <c r="E8">
        <v>90</v>
      </c>
      <c r="F8">
        <v>166</v>
      </c>
      <c r="G8">
        <v>208</v>
      </c>
      <c r="H8">
        <v>0.28999999999999998</v>
      </c>
      <c r="I8" s="5">
        <f>H9/H8</f>
        <v>267.75862068965523</v>
      </c>
    </row>
    <row r="9" spans="1:9" x14ac:dyDescent="0.25">
      <c r="E9">
        <v>0</v>
      </c>
      <c r="H9">
        <v>77.650000000000006</v>
      </c>
      <c r="I9" s="5"/>
    </row>
    <row r="10" spans="1:9" x14ac:dyDescent="0.25">
      <c r="A10">
        <v>30</v>
      </c>
      <c r="B10">
        <f>A10+90</f>
        <v>120</v>
      </c>
      <c r="C10">
        <v>53</v>
      </c>
      <c r="D10">
        <v>82</v>
      </c>
      <c r="E10">
        <v>120</v>
      </c>
      <c r="F10">
        <v>128</v>
      </c>
      <c r="G10">
        <v>346</v>
      </c>
      <c r="H10">
        <v>0.05</v>
      </c>
      <c r="I10" s="5">
        <f t="shared" ref="I10" si="0">H11/H10</f>
        <v>133</v>
      </c>
    </row>
    <row r="11" spans="1:9" x14ac:dyDescent="0.25">
      <c r="E11">
        <v>30</v>
      </c>
      <c r="H11">
        <v>6.65</v>
      </c>
      <c r="I11" s="5"/>
    </row>
    <row r="12" spans="1:9" x14ac:dyDescent="0.25">
      <c r="A12">
        <v>45</v>
      </c>
      <c r="B12">
        <f>A12+90</f>
        <v>135</v>
      </c>
      <c r="C12">
        <v>53</v>
      </c>
      <c r="D12">
        <v>75</v>
      </c>
      <c r="E12">
        <v>135</v>
      </c>
      <c r="F12">
        <v>98</v>
      </c>
      <c r="G12">
        <v>327</v>
      </c>
      <c r="H12">
        <v>0.02</v>
      </c>
      <c r="I12" s="5">
        <f t="shared" ref="I12" si="1">H13/H12</f>
        <v>181</v>
      </c>
    </row>
    <row r="13" spans="1:9" x14ac:dyDescent="0.25">
      <c r="E13">
        <v>45</v>
      </c>
      <c r="H13">
        <v>3.62</v>
      </c>
      <c r="I13" s="5"/>
    </row>
    <row r="14" spans="1:9" x14ac:dyDescent="0.25">
      <c r="A14">
        <v>60</v>
      </c>
      <c r="B14">
        <f>A14+90</f>
        <v>150</v>
      </c>
      <c r="C14">
        <v>53</v>
      </c>
      <c r="D14">
        <v>67</v>
      </c>
      <c r="E14">
        <v>150</v>
      </c>
      <c r="F14">
        <v>180</v>
      </c>
      <c r="G14">
        <v>64</v>
      </c>
      <c r="H14">
        <v>0.01</v>
      </c>
      <c r="I14" s="5">
        <f t="shared" ref="I14" si="2">H15/H14</f>
        <v>237.99999999999997</v>
      </c>
    </row>
    <row r="15" spans="1:9" x14ac:dyDescent="0.25">
      <c r="E15">
        <v>60</v>
      </c>
      <c r="H15">
        <v>2.38</v>
      </c>
      <c r="I15" s="5"/>
    </row>
    <row r="16" spans="1:9" x14ac:dyDescent="0.25">
      <c r="A16" t="s">
        <v>11</v>
      </c>
      <c r="B16" t="s">
        <v>10</v>
      </c>
      <c r="C16">
        <v>53</v>
      </c>
      <c r="D16">
        <v>51</v>
      </c>
      <c r="E16">
        <v>0</v>
      </c>
      <c r="F16">
        <v>165</v>
      </c>
      <c r="G16">
        <v>115</v>
      </c>
      <c r="H16">
        <v>0.01</v>
      </c>
      <c r="I16" s="5">
        <f t="shared" ref="I16" si="3">H17/H16</f>
        <v>183</v>
      </c>
    </row>
    <row r="17" spans="1:9" x14ac:dyDescent="0.25">
      <c r="E17">
        <v>90</v>
      </c>
      <c r="H17">
        <v>1.83</v>
      </c>
      <c r="I17" s="5"/>
    </row>
    <row r="18" spans="1:9" x14ac:dyDescent="0.25">
      <c r="A18" t="s">
        <v>18</v>
      </c>
      <c r="B18">
        <v>0</v>
      </c>
      <c r="C18">
        <f>C16-45</f>
        <v>8</v>
      </c>
      <c r="D18">
        <v>51</v>
      </c>
      <c r="E18">
        <v>0</v>
      </c>
      <c r="F18">
        <v>123</v>
      </c>
      <c r="G18">
        <v>292</v>
      </c>
      <c r="H18">
        <v>0.02</v>
      </c>
      <c r="I18" s="6">
        <f>H19/H18</f>
        <v>191</v>
      </c>
    </row>
    <row r="19" spans="1:9" x14ac:dyDescent="0.25">
      <c r="E19">
        <v>90</v>
      </c>
      <c r="H19">
        <v>3.82</v>
      </c>
      <c r="I19" s="6"/>
    </row>
    <row r="21" spans="1:9" x14ac:dyDescent="0.25">
      <c r="H21" t="s">
        <v>31</v>
      </c>
      <c r="I21">
        <f>AVERAGE(I8:I19)</f>
        <v>198.95977011494256</v>
      </c>
    </row>
    <row r="22" spans="1:9" x14ac:dyDescent="0.25">
      <c r="H22" t="s">
        <v>32</v>
      </c>
      <c r="I22">
        <f>MAX(I8:I19)</f>
        <v>267.75862068965523</v>
      </c>
    </row>
    <row r="23" spans="1:9" x14ac:dyDescent="0.25">
      <c r="H23" t="s">
        <v>33</v>
      </c>
      <c r="I23">
        <f>MIN(I8:I19)</f>
        <v>133</v>
      </c>
    </row>
    <row r="27" spans="1:9" x14ac:dyDescent="0.25">
      <c r="A27" t="s">
        <v>35</v>
      </c>
    </row>
    <row r="28" spans="1:9" x14ac:dyDescent="0.25">
      <c r="A28" t="s">
        <v>12</v>
      </c>
    </row>
    <row r="29" spans="1:9" x14ac:dyDescent="0.25">
      <c r="A29" t="s">
        <v>21</v>
      </c>
    </row>
    <row r="30" spans="1:9" x14ac:dyDescent="0.25">
      <c r="A30" s="1" t="s">
        <v>14</v>
      </c>
    </row>
    <row r="31" spans="1:9" x14ac:dyDescent="0.25">
      <c r="A31" t="s">
        <v>15</v>
      </c>
    </row>
    <row r="33" spans="1:9" x14ac:dyDescent="0.25">
      <c r="A33" t="s">
        <v>8</v>
      </c>
      <c r="B33" t="s">
        <v>5</v>
      </c>
      <c r="C33" t="s">
        <v>3</v>
      </c>
      <c r="D33" t="s">
        <v>4</v>
      </c>
      <c r="E33" t="s">
        <v>0</v>
      </c>
      <c r="F33" t="s">
        <v>1</v>
      </c>
      <c r="G33" t="s">
        <v>2</v>
      </c>
      <c r="H33" t="s">
        <v>6</v>
      </c>
      <c r="I33" t="s">
        <v>7</v>
      </c>
    </row>
    <row r="34" spans="1:9" x14ac:dyDescent="0.25">
      <c r="A34" t="s">
        <v>10</v>
      </c>
      <c r="B34" t="s">
        <v>9</v>
      </c>
      <c r="C34">
        <v>53</v>
      </c>
      <c r="D34">
        <v>97</v>
      </c>
      <c r="E34">
        <v>90</v>
      </c>
      <c r="F34">
        <v>66</v>
      </c>
      <c r="G34">
        <v>309</v>
      </c>
      <c r="H34">
        <v>0.36</v>
      </c>
      <c r="I34" s="5">
        <f>H35/H34</f>
        <v>213.88888888888889</v>
      </c>
    </row>
    <row r="35" spans="1:9" x14ac:dyDescent="0.25">
      <c r="E35">
        <v>0</v>
      </c>
      <c r="H35">
        <v>77</v>
      </c>
      <c r="I35" s="5"/>
    </row>
    <row r="36" spans="1:9" x14ac:dyDescent="0.25">
      <c r="A36">
        <v>30</v>
      </c>
      <c r="B36">
        <f>A36+90</f>
        <v>120</v>
      </c>
      <c r="C36">
        <v>53</v>
      </c>
      <c r="D36">
        <v>82</v>
      </c>
      <c r="E36">
        <v>120</v>
      </c>
      <c r="F36">
        <v>32</v>
      </c>
      <c r="G36">
        <v>195</v>
      </c>
      <c r="H36">
        <v>0.05</v>
      </c>
      <c r="I36" s="5">
        <f t="shared" ref="I36" si="4">H37/H36</f>
        <v>134.39999999999998</v>
      </c>
    </row>
    <row r="37" spans="1:9" x14ac:dyDescent="0.25">
      <c r="E37">
        <v>30</v>
      </c>
      <c r="H37">
        <v>6.72</v>
      </c>
      <c r="I37" s="5"/>
    </row>
    <row r="38" spans="1:9" x14ac:dyDescent="0.25">
      <c r="A38">
        <v>45</v>
      </c>
      <c r="B38">
        <f>A38+90</f>
        <v>135</v>
      </c>
      <c r="C38">
        <v>53</v>
      </c>
      <c r="D38">
        <v>75</v>
      </c>
      <c r="E38">
        <v>135</v>
      </c>
      <c r="F38">
        <v>5</v>
      </c>
      <c r="G38">
        <v>170</v>
      </c>
      <c r="H38">
        <v>0.01</v>
      </c>
      <c r="I38" s="5">
        <f t="shared" ref="I38" si="5">H39/H38</f>
        <v>372</v>
      </c>
    </row>
    <row r="39" spans="1:9" x14ac:dyDescent="0.25">
      <c r="E39">
        <v>45</v>
      </c>
      <c r="H39">
        <v>3.72</v>
      </c>
      <c r="I39" s="5"/>
    </row>
    <row r="40" spans="1:9" x14ac:dyDescent="0.25">
      <c r="A40">
        <v>60</v>
      </c>
      <c r="B40">
        <f>A40+90</f>
        <v>150</v>
      </c>
      <c r="C40">
        <v>53</v>
      </c>
      <c r="D40">
        <v>67</v>
      </c>
      <c r="E40">
        <v>150</v>
      </c>
      <c r="F40">
        <v>352</v>
      </c>
      <c r="G40">
        <v>150</v>
      </c>
      <c r="H40">
        <v>0.01</v>
      </c>
      <c r="I40" s="5">
        <f t="shared" ref="I40" si="6">H41/H40</f>
        <v>240</v>
      </c>
    </row>
    <row r="41" spans="1:9" x14ac:dyDescent="0.25">
      <c r="E41">
        <v>60</v>
      </c>
      <c r="H41">
        <v>2.4</v>
      </c>
      <c r="I41" s="5"/>
    </row>
    <row r="42" spans="1:9" x14ac:dyDescent="0.25">
      <c r="A42" t="s">
        <v>11</v>
      </c>
      <c r="B42" t="s">
        <v>10</v>
      </c>
      <c r="C42">
        <v>53</v>
      </c>
      <c r="D42">
        <v>51</v>
      </c>
      <c r="E42">
        <v>0</v>
      </c>
      <c r="F42">
        <v>68</v>
      </c>
      <c r="G42">
        <v>312</v>
      </c>
      <c r="H42">
        <v>0.01</v>
      </c>
      <c r="I42" s="5">
        <f t="shared" ref="I42" si="7">H43/H42</f>
        <v>186</v>
      </c>
    </row>
    <row r="43" spans="1:9" x14ac:dyDescent="0.25">
      <c r="E43">
        <v>90</v>
      </c>
      <c r="H43">
        <v>1.86</v>
      </c>
      <c r="I43" s="5"/>
    </row>
    <row r="44" spans="1:9" x14ac:dyDescent="0.25">
      <c r="A44" t="s">
        <v>18</v>
      </c>
      <c r="B44">
        <v>0</v>
      </c>
      <c r="C44">
        <f>C42-45</f>
        <v>8</v>
      </c>
      <c r="D44">
        <v>51</v>
      </c>
      <c r="E44">
        <v>0</v>
      </c>
      <c r="F44">
        <v>27</v>
      </c>
      <c r="G44">
        <v>183</v>
      </c>
      <c r="H44">
        <v>0.02</v>
      </c>
      <c r="I44" s="6">
        <f>H45/H44</f>
        <v>193</v>
      </c>
    </row>
    <row r="45" spans="1:9" x14ac:dyDescent="0.25">
      <c r="E45">
        <v>90</v>
      </c>
      <c r="H45">
        <v>3.86</v>
      </c>
      <c r="I45" s="6"/>
    </row>
    <row r="47" spans="1:9" x14ac:dyDescent="0.25">
      <c r="H47" t="s">
        <v>31</v>
      </c>
      <c r="I47">
        <f>AVERAGE(I34:I45)</f>
        <v>223.21481481481479</v>
      </c>
    </row>
    <row r="48" spans="1:9" x14ac:dyDescent="0.25">
      <c r="H48" t="s">
        <v>32</v>
      </c>
      <c r="I48">
        <f>MAX(I34:I45)</f>
        <v>372</v>
      </c>
    </row>
    <row r="49" spans="8:9" x14ac:dyDescent="0.25">
      <c r="H49" t="s">
        <v>33</v>
      </c>
      <c r="I49">
        <f>MIN(I34:I45)</f>
        <v>134.39999999999998</v>
      </c>
    </row>
  </sheetData>
  <mergeCells count="12">
    <mergeCell ref="I44:I45"/>
    <mergeCell ref="I8:I9"/>
    <mergeCell ref="I10:I11"/>
    <mergeCell ref="I12:I13"/>
    <mergeCell ref="I14:I15"/>
    <mergeCell ref="I16:I17"/>
    <mergeCell ref="I18:I19"/>
    <mergeCell ref="I34:I35"/>
    <mergeCell ref="I36:I37"/>
    <mergeCell ref="I38:I39"/>
    <mergeCell ref="I40:I41"/>
    <mergeCell ref="I42:I4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I16" sqref="I16:I17"/>
    </sheetView>
  </sheetViews>
  <sheetFormatPr defaultRowHeight="15" x14ac:dyDescent="0.25"/>
  <cols>
    <col min="1" max="1" width="28.42578125" bestFit="1" customWidth="1"/>
    <col min="2" max="2" width="29" bestFit="1" customWidth="1"/>
    <col min="3" max="3" width="11.5703125" bestFit="1" customWidth="1"/>
    <col min="4" max="4" width="11.42578125" bestFit="1" customWidth="1"/>
    <col min="5" max="5" width="29" bestFit="1" customWidth="1"/>
    <col min="6" max="6" width="11.5703125" bestFit="1" customWidth="1"/>
    <col min="7" max="7" width="11.42578125" bestFit="1" customWidth="1"/>
    <col min="8" max="8" width="8.28515625" bestFit="1" customWidth="1"/>
  </cols>
  <sheetData>
    <row r="1" spans="1:9" x14ac:dyDescent="0.25">
      <c r="A1" t="s">
        <v>36</v>
      </c>
    </row>
    <row r="2" spans="1:9" x14ac:dyDescent="0.25">
      <c r="A2" t="s">
        <v>12</v>
      </c>
    </row>
    <row r="3" spans="1:9" x14ac:dyDescent="0.25">
      <c r="A3" t="s">
        <v>21</v>
      </c>
    </row>
    <row r="4" spans="1:9" x14ac:dyDescent="0.25">
      <c r="A4" s="1" t="s">
        <v>14</v>
      </c>
    </row>
    <row r="5" spans="1:9" x14ac:dyDescent="0.25">
      <c r="A5" t="s">
        <v>15</v>
      </c>
    </row>
    <row r="7" spans="1:9" x14ac:dyDescent="0.25">
      <c r="A7" t="s">
        <v>8</v>
      </c>
      <c r="B7" t="s">
        <v>5</v>
      </c>
      <c r="C7" t="s">
        <v>3</v>
      </c>
      <c r="D7" t="s">
        <v>4</v>
      </c>
      <c r="E7" t="s">
        <v>0</v>
      </c>
      <c r="F7" t="s">
        <v>1</v>
      </c>
      <c r="G7" t="s">
        <v>2</v>
      </c>
      <c r="H7" t="s">
        <v>6</v>
      </c>
      <c r="I7" t="s">
        <v>7</v>
      </c>
    </row>
    <row r="8" spans="1:9" x14ac:dyDescent="0.25">
      <c r="A8" t="s">
        <v>10</v>
      </c>
      <c r="B8" t="s">
        <v>9</v>
      </c>
      <c r="C8">
        <v>53</v>
      </c>
      <c r="D8">
        <v>97</v>
      </c>
      <c r="E8">
        <v>90</v>
      </c>
      <c r="F8">
        <v>182</v>
      </c>
      <c r="G8">
        <v>179</v>
      </c>
      <c r="H8">
        <v>0.54</v>
      </c>
      <c r="I8" s="5">
        <f>H9/H8</f>
        <v>83.703703703703709</v>
      </c>
    </row>
    <row r="9" spans="1:9" x14ac:dyDescent="0.25">
      <c r="E9">
        <v>0</v>
      </c>
      <c r="H9">
        <v>45.2</v>
      </c>
      <c r="I9" s="5"/>
    </row>
    <row r="10" spans="1:9" x14ac:dyDescent="0.25">
      <c r="A10">
        <v>30</v>
      </c>
      <c r="B10">
        <f>A10+90</f>
        <v>120</v>
      </c>
      <c r="C10">
        <v>53</v>
      </c>
      <c r="D10">
        <v>82</v>
      </c>
      <c r="E10">
        <v>120</v>
      </c>
      <c r="F10">
        <v>160</v>
      </c>
      <c r="G10">
        <v>166</v>
      </c>
      <c r="H10">
        <v>0.05</v>
      </c>
      <c r="I10" s="5">
        <f t="shared" ref="I10" si="0">H11/H10</f>
        <v>77.399999999999991</v>
      </c>
    </row>
    <row r="11" spans="1:9" x14ac:dyDescent="0.25">
      <c r="E11">
        <v>30</v>
      </c>
      <c r="H11">
        <v>3.87</v>
      </c>
      <c r="I11" s="5"/>
    </row>
    <row r="12" spans="1:9" x14ac:dyDescent="0.25">
      <c r="A12">
        <v>45</v>
      </c>
      <c r="B12">
        <f>A12+90</f>
        <v>135</v>
      </c>
      <c r="C12">
        <v>53</v>
      </c>
      <c r="D12">
        <v>75</v>
      </c>
      <c r="E12">
        <v>135</v>
      </c>
      <c r="F12">
        <v>144</v>
      </c>
      <c r="G12">
        <v>152</v>
      </c>
      <c r="H12">
        <v>0.03</v>
      </c>
      <c r="I12" s="5">
        <f t="shared" ref="I12" si="1">H13/H12</f>
        <v>70.333333333333329</v>
      </c>
    </row>
    <row r="13" spans="1:9" x14ac:dyDescent="0.25">
      <c r="E13">
        <v>45</v>
      </c>
      <c r="H13">
        <v>2.11</v>
      </c>
      <c r="I13" s="5"/>
    </row>
    <row r="14" spans="1:9" x14ac:dyDescent="0.25">
      <c r="A14">
        <v>60</v>
      </c>
      <c r="B14">
        <f>A14+90</f>
        <v>150</v>
      </c>
      <c r="C14">
        <v>53</v>
      </c>
      <c r="D14">
        <v>67</v>
      </c>
      <c r="E14">
        <v>150</v>
      </c>
      <c r="F14">
        <v>118</v>
      </c>
      <c r="G14">
        <v>218</v>
      </c>
      <c r="H14">
        <v>0.02</v>
      </c>
      <c r="I14" s="5">
        <f t="shared" ref="I14" si="2">H15/H14</f>
        <v>69.5</v>
      </c>
    </row>
    <row r="15" spans="1:9" x14ac:dyDescent="0.25">
      <c r="E15">
        <v>60</v>
      </c>
      <c r="H15">
        <v>1.39</v>
      </c>
      <c r="I15" s="5"/>
    </row>
    <row r="16" spans="1:9" x14ac:dyDescent="0.25">
      <c r="A16" t="s">
        <v>11</v>
      </c>
      <c r="B16" t="s">
        <v>10</v>
      </c>
      <c r="C16">
        <v>53</v>
      </c>
      <c r="D16">
        <v>51</v>
      </c>
      <c r="E16">
        <v>0</v>
      </c>
      <c r="F16">
        <v>92</v>
      </c>
      <c r="G16">
        <v>178</v>
      </c>
      <c r="H16">
        <v>0.01</v>
      </c>
      <c r="I16" s="5">
        <f t="shared" ref="I16" si="3">H17/H16</f>
        <v>107</v>
      </c>
    </row>
    <row r="17" spans="1:9" x14ac:dyDescent="0.25">
      <c r="E17">
        <v>90</v>
      </c>
      <c r="H17">
        <v>1.07</v>
      </c>
      <c r="I17" s="5"/>
    </row>
    <row r="18" spans="1:9" x14ac:dyDescent="0.25">
      <c r="A18" t="s">
        <v>18</v>
      </c>
      <c r="B18">
        <v>0</v>
      </c>
      <c r="C18">
        <f>C16-45</f>
        <v>8</v>
      </c>
      <c r="D18">
        <v>51</v>
      </c>
      <c r="E18">
        <v>0</v>
      </c>
      <c r="F18">
        <v>40</v>
      </c>
      <c r="G18">
        <v>162</v>
      </c>
      <c r="H18">
        <v>0.06</v>
      </c>
      <c r="I18" s="6">
        <f>H19/H18</f>
        <v>35.666666666666671</v>
      </c>
    </row>
    <row r="19" spans="1:9" x14ac:dyDescent="0.25">
      <c r="E19">
        <v>90</v>
      </c>
      <c r="H19">
        <v>2.14</v>
      </c>
      <c r="I19" s="6"/>
    </row>
    <row r="21" spans="1:9" x14ac:dyDescent="0.25">
      <c r="H21" t="s">
        <v>31</v>
      </c>
      <c r="I21">
        <f>AVERAGE(I8:I19)</f>
        <v>73.933950617283955</v>
      </c>
    </row>
    <row r="22" spans="1:9" x14ac:dyDescent="0.25">
      <c r="H22" t="s">
        <v>32</v>
      </c>
      <c r="I22">
        <f>MAX(I8:I19)</f>
        <v>107</v>
      </c>
    </row>
    <row r="23" spans="1:9" x14ac:dyDescent="0.25">
      <c r="H23" t="s">
        <v>33</v>
      </c>
      <c r="I23">
        <f>MIN(I8:I19)</f>
        <v>35.666666666666671</v>
      </c>
    </row>
  </sheetData>
  <mergeCells count="6">
    <mergeCell ref="I18:I19"/>
    <mergeCell ref="I8:I9"/>
    <mergeCell ref="I10:I11"/>
    <mergeCell ref="I12:I13"/>
    <mergeCell ref="I14:I15"/>
    <mergeCell ref="I16:I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Views>
    <sheetView topLeftCell="A31" workbookViewId="0">
      <selection activeCell="I134" sqref="I134"/>
    </sheetView>
  </sheetViews>
  <sheetFormatPr defaultRowHeight="15" x14ac:dyDescent="0.25"/>
  <cols>
    <col min="1" max="1" width="28.42578125" bestFit="1" customWidth="1"/>
    <col min="2" max="2" width="29" bestFit="1" customWidth="1"/>
    <col min="3" max="3" width="11.5703125" bestFit="1" customWidth="1"/>
    <col min="4" max="4" width="11.42578125" bestFit="1" customWidth="1"/>
    <col min="5" max="5" width="29" bestFit="1" customWidth="1"/>
    <col min="6" max="6" width="11.5703125" bestFit="1" customWidth="1"/>
    <col min="7" max="7" width="11.42578125" bestFit="1" customWidth="1"/>
    <col min="12" max="12" width="11" bestFit="1" customWidth="1"/>
  </cols>
  <sheetData>
    <row r="1" spans="1:9" x14ac:dyDescent="0.25">
      <c r="A1" t="s">
        <v>37</v>
      </c>
    </row>
    <row r="2" spans="1:9" x14ac:dyDescent="0.25">
      <c r="A2" t="s">
        <v>12</v>
      </c>
    </row>
    <row r="3" spans="1:9" x14ac:dyDescent="0.25">
      <c r="A3" t="s">
        <v>21</v>
      </c>
    </row>
    <row r="4" spans="1:9" x14ac:dyDescent="0.25">
      <c r="A4" s="1" t="s">
        <v>14</v>
      </c>
    </row>
    <row r="5" spans="1:9" x14ac:dyDescent="0.25">
      <c r="A5" t="s">
        <v>15</v>
      </c>
    </row>
    <row r="6" spans="1:9" x14ac:dyDescent="0.25">
      <c r="A6" t="s">
        <v>38</v>
      </c>
    </row>
    <row r="8" spans="1:9" x14ac:dyDescent="0.25">
      <c r="A8" t="s">
        <v>8</v>
      </c>
      <c r="B8" t="s">
        <v>5</v>
      </c>
      <c r="C8" t="s">
        <v>3</v>
      </c>
      <c r="D8" t="s">
        <v>4</v>
      </c>
      <c r="E8" t="s">
        <v>0</v>
      </c>
      <c r="F8" t="s">
        <v>1</v>
      </c>
      <c r="G8" t="s">
        <v>2</v>
      </c>
      <c r="H8" t="s">
        <v>6</v>
      </c>
      <c r="I8" t="s">
        <v>7</v>
      </c>
    </row>
    <row r="9" spans="1:9" x14ac:dyDescent="0.25">
      <c r="A9" t="s">
        <v>10</v>
      </c>
      <c r="B9" t="s">
        <v>9</v>
      </c>
      <c r="C9">
        <v>53</v>
      </c>
      <c r="D9">
        <v>97</v>
      </c>
      <c r="E9">
        <v>90</v>
      </c>
      <c r="F9">
        <v>328</v>
      </c>
      <c r="G9">
        <v>110</v>
      </c>
      <c r="H9">
        <v>0.45100000000000001</v>
      </c>
      <c r="I9" s="5">
        <f>H10/H9</f>
        <v>171.61862527716187</v>
      </c>
    </row>
    <row r="10" spans="1:9" x14ac:dyDescent="0.25">
      <c r="E10">
        <v>0</v>
      </c>
      <c r="H10">
        <v>77.400000000000006</v>
      </c>
      <c r="I10" s="5"/>
    </row>
    <row r="11" spans="1:9" x14ac:dyDescent="0.25">
      <c r="A11">
        <v>30</v>
      </c>
      <c r="B11">
        <f>A11+90</f>
        <v>120</v>
      </c>
      <c r="C11">
        <v>53</v>
      </c>
      <c r="D11">
        <v>82</v>
      </c>
      <c r="E11">
        <v>120</v>
      </c>
      <c r="F11">
        <v>290</v>
      </c>
      <c r="G11">
        <v>68</v>
      </c>
      <c r="H11" s="2">
        <v>3.5799999999999998E-2</v>
      </c>
      <c r="I11" s="5">
        <f t="shared" ref="I11" si="0">H12/H11</f>
        <v>189.9441340782123</v>
      </c>
    </row>
    <row r="12" spans="1:9" x14ac:dyDescent="0.25">
      <c r="E12">
        <v>30</v>
      </c>
      <c r="H12">
        <v>6.8</v>
      </c>
      <c r="I12" s="5"/>
    </row>
    <row r="13" spans="1:9" x14ac:dyDescent="0.25">
      <c r="A13">
        <v>45</v>
      </c>
      <c r="B13">
        <f>A13+90</f>
        <v>135</v>
      </c>
      <c r="C13">
        <v>53</v>
      </c>
      <c r="D13">
        <v>75</v>
      </c>
      <c r="E13">
        <v>135</v>
      </c>
      <c r="F13">
        <v>268</v>
      </c>
      <c r="G13">
        <v>52</v>
      </c>
      <c r="H13" s="2">
        <v>1.46E-2</v>
      </c>
      <c r="I13" s="5">
        <f t="shared" ref="I13" si="1">H14/H13</f>
        <v>251.36986301369862</v>
      </c>
    </row>
    <row r="14" spans="1:9" x14ac:dyDescent="0.25">
      <c r="E14">
        <v>45</v>
      </c>
      <c r="H14">
        <v>3.67</v>
      </c>
      <c r="I14" s="5"/>
    </row>
    <row r="15" spans="1:9" x14ac:dyDescent="0.25">
      <c r="A15">
        <v>60</v>
      </c>
      <c r="B15">
        <f>A15+90</f>
        <v>150</v>
      </c>
      <c r="C15">
        <v>53</v>
      </c>
      <c r="D15">
        <v>67</v>
      </c>
      <c r="E15">
        <v>150</v>
      </c>
      <c r="F15">
        <v>257</v>
      </c>
      <c r="G15">
        <v>46</v>
      </c>
      <c r="H15" s="2">
        <v>8.1600000000000006E-3</v>
      </c>
      <c r="I15" s="5">
        <f t="shared" ref="I15" si="2">H16/H15</f>
        <v>303.92156862745094</v>
      </c>
    </row>
    <row r="16" spans="1:9" x14ac:dyDescent="0.25">
      <c r="E16">
        <v>60</v>
      </c>
      <c r="H16">
        <v>2.48</v>
      </c>
      <c r="I16" s="5"/>
    </row>
    <row r="17" spans="1:9" x14ac:dyDescent="0.25">
      <c r="A17" t="s">
        <v>11</v>
      </c>
      <c r="B17" t="s">
        <v>10</v>
      </c>
      <c r="C17">
        <v>53</v>
      </c>
      <c r="D17">
        <v>51</v>
      </c>
      <c r="E17">
        <v>0</v>
      </c>
      <c r="F17">
        <v>242</v>
      </c>
      <c r="G17">
        <v>38</v>
      </c>
      <c r="H17" s="2">
        <v>9.58E-3</v>
      </c>
      <c r="I17" s="5">
        <f t="shared" ref="I17" si="3">H18/H17</f>
        <v>193.11064718162839</v>
      </c>
    </row>
    <row r="18" spans="1:9" x14ac:dyDescent="0.25">
      <c r="E18">
        <v>90</v>
      </c>
      <c r="H18">
        <v>1.85</v>
      </c>
      <c r="I18" s="5"/>
    </row>
    <row r="19" spans="1:9" x14ac:dyDescent="0.25">
      <c r="A19" t="s">
        <v>18</v>
      </c>
      <c r="B19">
        <v>0</v>
      </c>
      <c r="C19">
        <f>C17-45</f>
        <v>8</v>
      </c>
      <c r="D19">
        <v>51</v>
      </c>
      <c r="E19">
        <v>0</v>
      </c>
      <c r="F19">
        <v>201</v>
      </c>
      <c r="G19">
        <v>2</v>
      </c>
      <c r="H19" s="2">
        <v>8.4899999999999993E-3</v>
      </c>
      <c r="I19" s="6">
        <f>H20/H19</f>
        <v>449.94110718492345</v>
      </c>
    </row>
    <row r="20" spans="1:9" x14ac:dyDescent="0.25">
      <c r="E20">
        <v>90</v>
      </c>
      <c r="H20">
        <v>3.82</v>
      </c>
      <c r="I20" s="6"/>
    </row>
    <row r="22" spans="1:9" x14ac:dyDescent="0.25">
      <c r="H22" t="s">
        <v>31</v>
      </c>
      <c r="I22">
        <f>AVERAGE(I9:I20)</f>
        <v>259.98432422717929</v>
      </c>
    </row>
    <row r="23" spans="1:9" x14ac:dyDescent="0.25">
      <c r="H23" t="s">
        <v>32</v>
      </c>
      <c r="I23">
        <f>MAX(I9:I20)</f>
        <v>449.94110718492345</v>
      </c>
    </row>
    <row r="24" spans="1:9" x14ac:dyDescent="0.25">
      <c r="H24" t="s">
        <v>33</v>
      </c>
      <c r="I24">
        <f>MIN(I9:I20)</f>
        <v>171.61862527716187</v>
      </c>
    </row>
    <row r="28" spans="1:9" x14ac:dyDescent="0.25">
      <c r="A28" t="s">
        <v>39</v>
      </c>
    </row>
    <row r="29" spans="1:9" x14ac:dyDescent="0.25">
      <c r="A29" t="s">
        <v>12</v>
      </c>
    </row>
    <row r="30" spans="1:9" x14ac:dyDescent="0.25">
      <c r="A30" t="s">
        <v>21</v>
      </c>
    </row>
    <row r="31" spans="1:9" x14ac:dyDescent="0.25">
      <c r="A31" s="1" t="s">
        <v>14</v>
      </c>
    </row>
    <row r="32" spans="1:9" x14ac:dyDescent="0.25">
      <c r="A32" t="s">
        <v>15</v>
      </c>
    </row>
    <row r="33" spans="1:12" x14ac:dyDescent="0.25">
      <c r="A33" t="s">
        <v>38</v>
      </c>
    </row>
    <row r="35" spans="1:12" x14ac:dyDescent="0.25">
      <c r="A35" t="s">
        <v>8</v>
      </c>
      <c r="B35" t="s">
        <v>5</v>
      </c>
      <c r="C35" t="s">
        <v>3</v>
      </c>
      <c r="D35" t="s">
        <v>4</v>
      </c>
      <c r="E35" t="s">
        <v>0</v>
      </c>
      <c r="F35" t="s">
        <v>1</v>
      </c>
      <c r="G35" t="s">
        <v>2</v>
      </c>
      <c r="H35" t="s">
        <v>6</v>
      </c>
      <c r="I35" t="s">
        <v>7</v>
      </c>
    </row>
    <row r="36" spans="1:12" x14ac:dyDescent="0.25">
      <c r="A36" t="s">
        <v>10</v>
      </c>
      <c r="B36" t="s">
        <v>9</v>
      </c>
      <c r="C36">
        <v>53</v>
      </c>
      <c r="D36">
        <v>97</v>
      </c>
      <c r="E36">
        <v>90</v>
      </c>
      <c r="F36">
        <v>139</v>
      </c>
      <c r="G36">
        <v>16</v>
      </c>
      <c r="H36" s="2">
        <v>0.52600000000000002</v>
      </c>
      <c r="I36" s="5">
        <f>H37/H36</f>
        <v>145.43726235741445</v>
      </c>
    </row>
    <row r="37" spans="1:12" x14ac:dyDescent="0.25">
      <c r="E37">
        <v>0</v>
      </c>
      <c r="H37" s="2">
        <v>76.5</v>
      </c>
      <c r="I37" s="5"/>
    </row>
    <row r="38" spans="1:12" x14ac:dyDescent="0.25">
      <c r="A38">
        <v>30</v>
      </c>
      <c r="B38">
        <f>A38+90</f>
        <v>120</v>
      </c>
      <c r="C38">
        <v>53</v>
      </c>
      <c r="D38">
        <v>82</v>
      </c>
      <c r="E38">
        <v>120</v>
      </c>
      <c r="F38">
        <v>101</v>
      </c>
      <c r="G38">
        <v>335</v>
      </c>
      <c r="H38" s="2">
        <v>3.6900000000000002E-2</v>
      </c>
      <c r="I38" s="5">
        <f t="shared" ref="I38" si="4">H39/H38</f>
        <v>179.94579945799455</v>
      </c>
    </row>
    <row r="39" spans="1:12" x14ac:dyDescent="0.25">
      <c r="E39">
        <v>30</v>
      </c>
      <c r="H39" s="2">
        <v>6.64</v>
      </c>
      <c r="I39" s="5"/>
    </row>
    <row r="40" spans="1:12" x14ac:dyDescent="0.25">
      <c r="A40">
        <v>45</v>
      </c>
      <c r="B40">
        <f>A40+90</f>
        <v>135</v>
      </c>
      <c r="C40">
        <v>53</v>
      </c>
      <c r="D40">
        <v>75</v>
      </c>
      <c r="E40">
        <v>135</v>
      </c>
      <c r="F40">
        <v>80</v>
      </c>
      <c r="G40">
        <v>320</v>
      </c>
      <c r="H40" s="2">
        <v>1.9099999999999999E-2</v>
      </c>
      <c r="I40" s="5">
        <f t="shared" ref="I40" si="5">H41/H40</f>
        <v>192.14659685863876</v>
      </c>
    </row>
    <row r="41" spans="1:12" x14ac:dyDescent="0.25">
      <c r="E41">
        <v>45</v>
      </c>
      <c r="H41" s="2">
        <v>3.67</v>
      </c>
      <c r="I41" s="5"/>
    </row>
    <row r="42" spans="1:12" x14ac:dyDescent="0.25">
      <c r="A42">
        <v>60</v>
      </c>
      <c r="B42">
        <f>A42+90</f>
        <v>150</v>
      </c>
      <c r="C42">
        <v>53</v>
      </c>
      <c r="D42">
        <v>67</v>
      </c>
      <c r="E42">
        <v>150</v>
      </c>
      <c r="F42">
        <v>68</v>
      </c>
      <c r="G42">
        <v>312</v>
      </c>
      <c r="H42" s="2">
        <v>1.4E-2</v>
      </c>
      <c r="I42" s="5">
        <f t="shared" ref="I42" si="6">H43/H42</f>
        <v>172.85714285714286</v>
      </c>
    </row>
    <row r="43" spans="1:12" x14ac:dyDescent="0.25">
      <c r="E43">
        <v>60</v>
      </c>
      <c r="H43" s="2">
        <v>2.42</v>
      </c>
      <c r="I43" s="5"/>
    </row>
    <row r="44" spans="1:12" x14ac:dyDescent="0.25">
      <c r="A44" t="s">
        <v>11</v>
      </c>
      <c r="B44" t="s">
        <v>10</v>
      </c>
      <c r="C44">
        <v>53</v>
      </c>
      <c r="D44">
        <v>51</v>
      </c>
      <c r="E44">
        <v>0</v>
      </c>
      <c r="F44">
        <v>318</v>
      </c>
      <c r="G44">
        <v>194</v>
      </c>
      <c r="H44" s="2">
        <v>1.54E-2</v>
      </c>
      <c r="I44" s="5">
        <f t="shared" ref="I44" si="7">H45/H44</f>
        <v>118.18181818181819</v>
      </c>
    </row>
    <row r="45" spans="1:12" x14ac:dyDescent="0.25">
      <c r="E45">
        <v>90</v>
      </c>
      <c r="H45" s="2">
        <v>1.82</v>
      </c>
      <c r="I45" s="5"/>
    </row>
    <row r="46" spans="1:12" x14ac:dyDescent="0.25">
      <c r="A46" t="s">
        <v>18</v>
      </c>
      <c r="B46">
        <v>0</v>
      </c>
      <c r="C46">
        <f>C44-45</f>
        <v>8</v>
      </c>
      <c r="D46">
        <v>51</v>
      </c>
      <c r="E46">
        <v>0</v>
      </c>
      <c r="F46">
        <v>277</v>
      </c>
      <c r="G46">
        <v>192</v>
      </c>
      <c r="H46" s="2">
        <v>4.7999999999999996E-3</v>
      </c>
      <c r="I46" s="6">
        <f>H47/H46</f>
        <v>797.91666666666674</v>
      </c>
      <c r="L46" t="s">
        <v>41</v>
      </c>
    </row>
    <row r="47" spans="1:12" x14ac:dyDescent="0.25">
      <c r="E47">
        <v>90</v>
      </c>
      <c r="H47" s="2">
        <v>3.83</v>
      </c>
      <c r="I47" s="6"/>
      <c r="L47">
        <v>7788406679</v>
      </c>
    </row>
    <row r="49" spans="1:9" x14ac:dyDescent="0.25">
      <c r="H49" t="s">
        <v>31</v>
      </c>
      <c r="I49">
        <f>AVERAGE(I36:I47)</f>
        <v>267.74754772994595</v>
      </c>
    </row>
    <row r="50" spans="1:9" x14ac:dyDescent="0.25">
      <c r="H50" t="s">
        <v>32</v>
      </c>
      <c r="I50">
        <f>MAX(I36:I47)</f>
        <v>797.91666666666674</v>
      </c>
    </row>
    <row r="51" spans="1:9" x14ac:dyDescent="0.25">
      <c r="H51" t="s">
        <v>33</v>
      </c>
      <c r="I51">
        <f>MIN(I36:I47)</f>
        <v>118.18181818181819</v>
      </c>
    </row>
    <row r="55" spans="1:9" x14ac:dyDescent="0.25">
      <c r="A55" t="s">
        <v>40</v>
      </c>
    </row>
    <row r="56" spans="1:9" x14ac:dyDescent="0.25">
      <c r="A56" t="s">
        <v>12</v>
      </c>
    </row>
    <row r="57" spans="1:9" x14ac:dyDescent="0.25">
      <c r="A57" t="s">
        <v>21</v>
      </c>
    </row>
    <row r="58" spans="1:9" x14ac:dyDescent="0.25">
      <c r="A58" s="1" t="s">
        <v>14</v>
      </c>
    </row>
    <row r="59" spans="1:9" x14ac:dyDescent="0.25">
      <c r="A59" t="s">
        <v>15</v>
      </c>
    </row>
    <row r="60" spans="1:9" x14ac:dyDescent="0.25">
      <c r="A60" t="s">
        <v>38</v>
      </c>
    </row>
    <row r="62" spans="1:9" x14ac:dyDescent="0.25">
      <c r="A62" t="s">
        <v>8</v>
      </c>
      <c r="B62" t="s">
        <v>5</v>
      </c>
      <c r="C62" t="s">
        <v>3</v>
      </c>
      <c r="D62" t="s">
        <v>4</v>
      </c>
      <c r="E62" t="s">
        <v>0</v>
      </c>
      <c r="F62" t="s">
        <v>1</v>
      </c>
      <c r="G62" t="s">
        <v>2</v>
      </c>
      <c r="H62" t="s">
        <v>6</v>
      </c>
      <c r="I62" t="s">
        <v>7</v>
      </c>
    </row>
    <row r="63" spans="1:9" x14ac:dyDescent="0.25">
      <c r="A63" t="s">
        <v>10</v>
      </c>
      <c r="B63" t="s">
        <v>9</v>
      </c>
      <c r="C63">
        <v>53</v>
      </c>
      <c r="D63">
        <v>97</v>
      </c>
      <c r="E63">
        <v>90</v>
      </c>
      <c r="F63">
        <v>336</v>
      </c>
      <c r="G63">
        <v>206</v>
      </c>
      <c r="H63" s="2">
        <v>0.47499999999999998</v>
      </c>
      <c r="I63" s="5">
        <f>H64/H63</f>
        <v>163.57894736842107</v>
      </c>
    </row>
    <row r="64" spans="1:9" x14ac:dyDescent="0.25">
      <c r="E64">
        <v>0</v>
      </c>
      <c r="H64" s="2">
        <v>77.7</v>
      </c>
      <c r="I64" s="5"/>
    </row>
    <row r="65" spans="1:9" x14ac:dyDescent="0.25">
      <c r="A65">
        <v>30</v>
      </c>
      <c r="B65">
        <f>A65+90</f>
        <v>120</v>
      </c>
      <c r="C65">
        <v>53</v>
      </c>
      <c r="D65">
        <v>82</v>
      </c>
      <c r="E65">
        <v>120</v>
      </c>
      <c r="F65">
        <v>302</v>
      </c>
      <c r="G65">
        <v>168</v>
      </c>
      <c r="H65" s="2">
        <v>5.7200000000000001E-2</v>
      </c>
      <c r="I65" s="5">
        <f t="shared" ref="I65" si="8">H66/H65</f>
        <v>117.48251748251748</v>
      </c>
    </row>
    <row r="66" spans="1:9" x14ac:dyDescent="0.25">
      <c r="E66">
        <v>30</v>
      </c>
      <c r="H66" s="2">
        <v>6.72</v>
      </c>
      <c r="I66" s="5"/>
    </row>
    <row r="67" spans="1:9" x14ac:dyDescent="0.25">
      <c r="A67">
        <v>45</v>
      </c>
      <c r="B67">
        <f>A67+90</f>
        <v>135</v>
      </c>
      <c r="C67">
        <v>53</v>
      </c>
      <c r="D67">
        <v>75</v>
      </c>
      <c r="E67">
        <v>135</v>
      </c>
      <c r="F67">
        <v>285</v>
      </c>
      <c r="G67">
        <v>153</v>
      </c>
      <c r="H67" s="2">
        <v>2.12E-2</v>
      </c>
      <c r="I67" s="5">
        <f t="shared" ref="I67" si="9">H68/H67</f>
        <v>176.41509433962264</v>
      </c>
    </row>
    <row r="68" spans="1:9" x14ac:dyDescent="0.25">
      <c r="E68">
        <v>45</v>
      </c>
      <c r="H68" s="2">
        <v>3.74</v>
      </c>
      <c r="I68" s="5"/>
    </row>
    <row r="69" spans="1:9" x14ac:dyDescent="0.25">
      <c r="A69">
        <v>60</v>
      </c>
      <c r="B69">
        <f>A69+90</f>
        <v>150</v>
      </c>
      <c r="C69">
        <v>53</v>
      </c>
      <c r="D69">
        <v>67</v>
      </c>
      <c r="E69">
        <v>150</v>
      </c>
      <c r="F69">
        <v>270</v>
      </c>
      <c r="G69">
        <v>142</v>
      </c>
      <c r="H69" s="2">
        <v>8.6899999999999998E-3</v>
      </c>
      <c r="I69" s="5">
        <f t="shared" ref="I69" si="10">H70/H69</f>
        <v>280.78250863060987</v>
      </c>
    </row>
    <row r="70" spans="1:9" x14ac:dyDescent="0.25">
      <c r="E70">
        <v>60</v>
      </c>
      <c r="H70" s="2">
        <v>2.44</v>
      </c>
      <c r="I70" s="5"/>
    </row>
    <row r="71" spans="1:9" x14ac:dyDescent="0.25">
      <c r="A71" t="s">
        <v>11</v>
      </c>
      <c r="B71" t="s">
        <v>10</v>
      </c>
      <c r="C71">
        <v>53</v>
      </c>
      <c r="D71">
        <v>51</v>
      </c>
      <c r="E71">
        <v>0</v>
      </c>
      <c r="F71">
        <v>247</v>
      </c>
      <c r="G71">
        <v>128</v>
      </c>
      <c r="H71" s="2">
        <v>1.2E-2</v>
      </c>
      <c r="I71" s="5">
        <f t="shared" ref="I71" si="11">H72/H71</f>
        <v>154.16666666666666</v>
      </c>
    </row>
    <row r="72" spans="1:9" x14ac:dyDescent="0.25">
      <c r="E72">
        <v>90</v>
      </c>
      <c r="H72" s="2">
        <v>1.85</v>
      </c>
      <c r="I72" s="5"/>
    </row>
    <row r="73" spans="1:9" x14ac:dyDescent="0.25">
      <c r="A73" t="s">
        <v>18</v>
      </c>
      <c r="B73">
        <v>0</v>
      </c>
      <c r="C73">
        <f>C71-45</f>
        <v>8</v>
      </c>
      <c r="D73">
        <v>51</v>
      </c>
      <c r="E73">
        <v>0</v>
      </c>
      <c r="F73">
        <v>300</v>
      </c>
      <c r="G73">
        <v>114</v>
      </c>
      <c r="H73" s="2">
        <v>3.4099999999999998E-2</v>
      </c>
      <c r="I73" s="6">
        <f>H74/H73</f>
        <v>111.43695014662757</v>
      </c>
    </row>
    <row r="74" spans="1:9" x14ac:dyDescent="0.25">
      <c r="E74">
        <v>90</v>
      </c>
      <c r="H74" s="2">
        <v>3.8</v>
      </c>
      <c r="I74" s="6"/>
    </row>
    <row r="76" spans="1:9" x14ac:dyDescent="0.25">
      <c r="H76" t="s">
        <v>31</v>
      </c>
      <c r="I76">
        <f>AVERAGE(I63:I74)</f>
        <v>167.31044743907754</v>
      </c>
    </row>
    <row r="77" spans="1:9" x14ac:dyDescent="0.25">
      <c r="H77" t="s">
        <v>32</v>
      </c>
      <c r="I77">
        <f>MAX(I63:I74)</f>
        <v>280.78250863060987</v>
      </c>
    </row>
    <row r="78" spans="1:9" x14ac:dyDescent="0.25">
      <c r="H78" t="s">
        <v>33</v>
      </c>
      <c r="I78">
        <f>MIN(I63:I74)</f>
        <v>111.43695014662757</v>
      </c>
    </row>
    <row r="82" spans="1:9" x14ac:dyDescent="0.25">
      <c r="A82" t="s">
        <v>42</v>
      </c>
    </row>
    <row r="83" spans="1:9" x14ac:dyDescent="0.25">
      <c r="A83" t="s">
        <v>12</v>
      </c>
    </row>
    <row r="84" spans="1:9" x14ac:dyDescent="0.25">
      <c r="A84" t="s">
        <v>21</v>
      </c>
    </row>
    <row r="85" spans="1:9" x14ac:dyDescent="0.25">
      <c r="A85" s="1" t="s">
        <v>14</v>
      </c>
    </row>
    <row r="86" spans="1:9" x14ac:dyDescent="0.25">
      <c r="A86" t="s">
        <v>15</v>
      </c>
    </row>
    <row r="87" spans="1:9" x14ac:dyDescent="0.25">
      <c r="A87" t="s">
        <v>38</v>
      </c>
    </row>
    <row r="89" spans="1:9" x14ac:dyDescent="0.25">
      <c r="A89" t="s">
        <v>8</v>
      </c>
      <c r="B89" t="s">
        <v>5</v>
      </c>
      <c r="C89" t="s">
        <v>3</v>
      </c>
      <c r="D89" t="s">
        <v>4</v>
      </c>
      <c r="E89" t="s">
        <v>0</v>
      </c>
      <c r="F89" t="s">
        <v>1</v>
      </c>
      <c r="G89" t="s">
        <v>2</v>
      </c>
      <c r="H89" t="s">
        <v>6</v>
      </c>
      <c r="I89" t="s">
        <v>7</v>
      </c>
    </row>
    <row r="90" spans="1:9" x14ac:dyDescent="0.25">
      <c r="A90" t="s">
        <v>10</v>
      </c>
      <c r="B90" t="s">
        <v>9</v>
      </c>
      <c r="C90">
        <v>53</v>
      </c>
      <c r="D90">
        <v>97</v>
      </c>
      <c r="E90">
        <v>90</v>
      </c>
      <c r="F90">
        <v>336</v>
      </c>
      <c r="G90">
        <v>116</v>
      </c>
      <c r="H90" s="2">
        <v>0.437</v>
      </c>
      <c r="I90" s="5">
        <f>H91/H90</f>
        <v>178.48970251716247</v>
      </c>
    </row>
    <row r="91" spans="1:9" x14ac:dyDescent="0.25">
      <c r="E91">
        <v>0</v>
      </c>
      <c r="H91" s="2">
        <v>78</v>
      </c>
      <c r="I91" s="5"/>
    </row>
    <row r="92" spans="1:9" x14ac:dyDescent="0.25">
      <c r="A92">
        <v>30</v>
      </c>
      <c r="B92">
        <f>A92+90</f>
        <v>120</v>
      </c>
      <c r="C92">
        <v>53</v>
      </c>
      <c r="D92">
        <v>82</v>
      </c>
      <c r="E92">
        <v>120</v>
      </c>
      <c r="F92">
        <v>302</v>
      </c>
      <c r="G92">
        <v>78</v>
      </c>
      <c r="H92" s="2">
        <v>4.3099999999999999E-2</v>
      </c>
      <c r="I92" s="5">
        <f t="shared" ref="I92" si="12">H93/H92</f>
        <v>154.75638051044083</v>
      </c>
    </row>
    <row r="93" spans="1:9" x14ac:dyDescent="0.25">
      <c r="E93">
        <v>30</v>
      </c>
      <c r="H93" s="2">
        <v>6.67</v>
      </c>
      <c r="I93" s="5"/>
    </row>
    <row r="94" spans="1:9" x14ac:dyDescent="0.25">
      <c r="A94">
        <v>45</v>
      </c>
      <c r="B94">
        <f>A94+90</f>
        <v>135</v>
      </c>
      <c r="C94">
        <v>53</v>
      </c>
      <c r="D94">
        <v>75</v>
      </c>
      <c r="E94">
        <v>135</v>
      </c>
      <c r="F94">
        <v>280</v>
      </c>
      <c r="G94">
        <v>62</v>
      </c>
      <c r="H94" s="2">
        <v>1.1299999999999999E-2</v>
      </c>
      <c r="I94" s="5">
        <f t="shared" ref="I94" si="13">H95/H94</f>
        <v>328.31858407079648</v>
      </c>
    </row>
    <row r="95" spans="1:9" x14ac:dyDescent="0.25">
      <c r="E95">
        <v>45</v>
      </c>
      <c r="H95" s="2">
        <v>3.71</v>
      </c>
      <c r="I95" s="5"/>
    </row>
    <row r="96" spans="1:9" x14ac:dyDescent="0.25">
      <c r="A96">
        <v>60</v>
      </c>
      <c r="B96">
        <f>A96+90</f>
        <v>150</v>
      </c>
      <c r="C96">
        <v>53</v>
      </c>
      <c r="D96">
        <v>67</v>
      </c>
      <c r="E96">
        <v>150</v>
      </c>
      <c r="F96">
        <v>266</v>
      </c>
      <c r="G96">
        <v>51</v>
      </c>
      <c r="H96" s="2">
        <v>3.5500000000000002E-3</v>
      </c>
      <c r="I96" s="5">
        <f t="shared" ref="I96" si="14">H97/H96</f>
        <v>684.50704225352115</v>
      </c>
    </row>
    <row r="97" spans="1:9" x14ac:dyDescent="0.25">
      <c r="E97">
        <v>60</v>
      </c>
      <c r="H97" s="2">
        <v>2.4300000000000002</v>
      </c>
      <c r="I97" s="5"/>
    </row>
    <row r="98" spans="1:9" x14ac:dyDescent="0.25">
      <c r="A98" t="s">
        <v>11</v>
      </c>
      <c r="B98" t="s">
        <v>10</v>
      </c>
      <c r="C98">
        <v>53</v>
      </c>
      <c r="D98">
        <v>51</v>
      </c>
      <c r="E98">
        <v>0</v>
      </c>
      <c r="F98">
        <v>244</v>
      </c>
      <c r="G98">
        <v>38</v>
      </c>
      <c r="H98" s="2">
        <v>9.75E-3</v>
      </c>
      <c r="I98" s="5">
        <f t="shared" ref="I98" si="15">H99/H98</f>
        <v>188.71794871794873</v>
      </c>
    </row>
    <row r="99" spans="1:9" x14ac:dyDescent="0.25">
      <c r="E99">
        <v>90</v>
      </c>
      <c r="H99" s="2">
        <v>1.84</v>
      </c>
      <c r="I99" s="5"/>
    </row>
    <row r="100" spans="1:9" x14ac:dyDescent="0.25">
      <c r="A100" t="s">
        <v>18</v>
      </c>
      <c r="B100">
        <v>0</v>
      </c>
      <c r="C100">
        <f>C98-45</f>
        <v>8</v>
      </c>
      <c r="D100">
        <v>51</v>
      </c>
      <c r="E100">
        <v>0</v>
      </c>
      <c r="F100">
        <v>208</v>
      </c>
      <c r="G100">
        <v>2</v>
      </c>
      <c r="H100" s="2">
        <v>2.6700000000000002E-2</v>
      </c>
      <c r="I100" s="6">
        <f>H101/H100</f>
        <v>141.94756554307116</v>
      </c>
    </row>
    <row r="101" spans="1:9" x14ac:dyDescent="0.25">
      <c r="E101">
        <v>90</v>
      </c>
      <c r="H101" s="2">
        <v>3.79</v>
      </c>
      <c r="I101" s="6"/>
    </row>
    <row r="103" spans="1:9" x14ac:dyDescent="0.25">
      <c r="H103" t="s">
        <v>31</v>
      </c>
      <c r="I103">
        <f>AVERAGE(I90:I101)</f>
        <v>279.45620393549012</v>
      </c>
    </row>
    <row r="104" spans="1:9" x14ac:dyDescent="0.25">
      <c r="H104" t="s">
        <v>32</v>
      </c>
      <c r="I104">
        <f>MAX(I90:I101)</f>
        <v>684.50704225352115</v>
      </c>
    </row>
    <row r="105" spans="1:9" x14ac:dyDescent="0.25">
      <c r="H105" t="s">
        <v>33</v>
      </c>
      <c r="I105">
        <f>MIN(I90:I101)</f>
        <v>141.94756554307116</v>
      </c>
    </row>
    <row r="109" spans="1:9" x14ac:dyDescent="0.25">
      <c r="A109" t="s">
        <v>43</v>
      </c>
    </row>
    <row r="110" spans="1:9" x14ac:dyDescent="0.25">
      <c r="A110" t="s">
        <v>12</v>
      </c>
    </row>
    <row r="111" spans="1:9" x14ac:dyDescent="0.25">
      <c r="A111" t="s">
        <v>21</v>
      </c>
    </row>
    <row r="112" spans="1:9" x14ac:dyDescent="0.25">
      <c r="A112" s="1" t="s">
        <v>14</v>
      </c>
    </row>
    <row r="113" spans="1:9" x14ac:dyDescent="0.25">
      <c r="A113" t="s">
        <v>15</v>
      </c>
    </row>
    <row r="114" spans="1:9" x14ac:dyDescent="0.25">
      <c r="A114" t="s">
        <v>38</v>
      </c>
    </row>
    <row r="116" spans="1:9" x14ac:dyDescent="0.25">
      <c r="A116" t="s">
        <v>8</v>
      </c>
      <c r="B116" t="s">
        <v>5</v>
      </c>
      <c r="C116" t="s">
        <v>3</v>
      </c>
      <c r="D116" t="s">
        <v>4</v>
      </c>
      <c r="E116" t="s">
        <v>0</v>
      </c>
      <c r="F116" t="s">
        <v>1</v>
      </c>
      <c r="G116" t="s">
        <v>2</v>
      </c>
      <c r="H116" t="s">
        <v>6</v>
      </c>
      <c r="I116" t="s">
        <v>7</v>
      </c>
    </row>
    <row r="117" spans="1:9" x14ac:dyDescent="0.25">
      <c r="A117" t="s">
        <v>10</v>
      </c>
      <c r="B117" t="s">
        <v>9</v>
      </c>
      <c r="C117">
        <v>53</v>
      </c>
      <c r="D117">
        <v>97</v>
      </c>
      <c r="E117">
        <v>90</v>
      </c>
      <c r="F117" s="2">
        <v>154</v>
      </c>
      <c r="G117">
        <v>24</v>
      </c>
      <c r="H117" s="2">
        <v>0.53800000000000003</v>
      </c>
      <c r="I117" s="5">
        <f>H118/H117</f>
        <v>143.68029739776949</v>
      </c>
    </row>
    <row r="118" spans="1:9" x14ac:dyDescent="0.25">
      <c r="E118">
        <v>0</v>
      </c>
      <c r="H118" s="2">
        <v>77.3</v>
      </c>
      <c r="I118" s="5"/>
    </row>
    <row r="119" spans="1:9" x14ac:dyDescent="0.25">
      <c r="A119">
        <v>30</v>
      </c>
      <c r="B119">
        <f>A119+90</f>
        <v>120</v>
      </c>
      <c r="C119">
        <v>53</v>
      </c>
      <c r="D119">
        <v>82</v>
      </c>
      <c r="E119">
        <v>120</v>
      </c>
      <c r="F119">
        <v>121</v>
      </c>
      <c r="G119">
        <v>344</v>
      </c>
      <c r="H119" s="2">
        <v>4.07E-2</v>
      </c>
      <c r="I119" s="5">
        <f t="shared" ref="I119" si="16">H120/H119</f>
        <v>166.09336609336609</v>
      </c>
    </row>
    <row r="120" spans="1:9" x14ac:dyDescent="0.25">
      <c r="E120">
        <v>30</v>
      </c>
      <c r="H120" s="2">
        <v>6.76</v>
      </c>
      <c r="I120" s="5"/>
    </row>
    <row r="121" spans="1:9" x14ac:dyDescent="0.25">
      <c r="A121">
        <v>45</v>
      </c>
      <c r="B121">
        <f>A121+90</f>
        <v>135</v>
      </c>
      <c r="C121">
        <v>53</v>
      </c>
      <c r="D121">
        <v>75</v>
      </c>
      <c r="E121">
        <v>135</v>
      </c>
      <c r="F121">
        <v>95</v>
      </c>
      <c r="G121">
        <v>328</v>
      </c>
      <c r="H121" s="2">
        <v>9.5099999999999994E-3</v>
      </c>
      <c r="I121" s="5">
        <f t="shared" ref="I121" si="17">H122/H121</f>
        <v>383.80651945320716</v>
      </c>
    </row>
    <row r="122" spans="1:9" x14ac:dyDescent="0.25">
      <c r="E122">
        <v>45</v>
      </c>
      <c r="H122" s="2">
        <v>3.65</v>
      </c>
      <c r="I122" s="5"/>
    </row>
    <row r="123" spans="1:9" x14ac:dyDescent="0.25">
      <c r="A123">
        <v>60</v>
      </c>
      <c r="B123">
        <f>A123+90</f>
        <v>150</v>
      </c>
      <c r="C123">
        <v>53</v>
      </c>
      <c r="D123">
        <v>67</v>
      </c>
      <c r="E123">
        <v>150</v>
      </c>
      <c r="F123">
        <v>84</v>
      </c>
      <c r="G123">
        <v>321</v>
      </c>
      <c r="H123" s="2">
        <v>2.8900000000000002E-3</v>
      </c>
      <c r="I123" s="5">
        <f t="shared" ref="I123" si="18">H124/H123</f>
        <v>840.83044982698959</v>
      </c>
    </row>
    <row r="124" spans="1:9" x14ac:dyDescent="0.25">
      <c r="E124">
        <v>60</v>
      </c>
      <c r="H124" s="2">
        <v>2.4300000000000002</v>
      </c>
      <c r="I124" s="5"/>
    </row>
    <row r="125" spans="1:9" x14ac:dyDescent="0.25">
      <c r="A125" t="s">
        <v>11</v>
      </c>
      <c r="B125" t="s">
        <v>10</v>
      </c>
      <c r="C125">
        <v>53</v>
      </c>
      <c r="D125">
        <v>51</v>
      </c>
      <c r="E125">
        <v>0</v>
      </c>
      <c r="F125">
        <v>69</v>
      </c>
      <c r="G125">
        <v>312</v>
      </c>
      <c r="H125" s="2">
        <v>9.2999999999999992E-3</v>
      </c>
      <c r="I125" s="5">
        <f t="shared" ref="I125" si="19">H126/H125</f>
        <v>194.62365591397852</v>
      </c>
    </row>
    <row r="126" spans="1:9" x14ac:dyDescent="0.25">
      <c r="E126">
        <v>90</v>
      </c>
      <c r="H126" s="2">
        <v>1.81</v>
      </c>
      <c r="I126" s="5"/>
    </row>
    <row r="127" spans="1:9" x14ac:dyDescent="0.25">
      <c r="A127" t="s">
        <v>18</v>
      </c>
      <c r="B127">
        <v>0</v>
      </c>
      <c r="C127">
        <f>C125-45</f>
        <v>8</v>
      </c>
      <c r="D127">
        <v>51</v>
      </c>
      <c r="E127">
        <v>0</v>
      </c>
      <c r="F127">
        <v>29</v>
      </c>
      <c r="G127">
        <v>276</v>
      </c>
      <c r="H127" s="2">
        <v>2.1100000000000001E-2</v>
      </c>
      <c r="I127" s="6">
        <f>H128/H127</f>
        <v>182.93838862559241</v>
      </c>
    </row>
    <row r="128" spans="1:9" x14ac:dyDescent="0.25">
      <c r="E128">
        <v>90</v>
      </c>
      <c r="H128" s="2">
        <v>3.86</v>
      </c>
      <c r="I128" s="6"/>
    </row>
    <row r="130" spans="8:9" x14ac:dyDescent="0.25">
      <c r="H130" t="s">
        <v>31</v>
      </c>
      <c r="I130">
        <f>AVERAGE(I117:I128)</f>
        <v>318.66211288515058</v>
      </c>
    </row>
    <row r="131" spans="8:9" x14ac:dyDescent="0.25">
      <c r="H131" t="s">
        <v>32</v>
      </c>
      <c r="I131">
        <f>MAX(I117:I128)</f>
        <v>840.83044982698959</v>
      </c>
    </row>
    <row r="132" spans="8:9" x14ac:dyDescent="0.25">
      <c r="H132" t="s">
        <v>33</v>
      </c>
      <c r="I132">
        <f>MIN(I117:I128)</f>
        <v>143.68029739776949</v>
      </c>
    </row>
  </sheetData>
  <mergeCells count="30">
    <mergeCell ref="I127:I128"/>
    <mergeCell ref="I90:I91"/>
    <mergeCell ref="I92:I93"/>
    <mergeCell ref="I94:I95"/>
    <mergeCell ref="I96:I97"/>
    <mergeCell ref="I98:I99"/>
    <mergeCell ref="I100:I101"/>
    <mergeCell ref="I117:I118"/>
    <mergeCell ref="I119:I120"/>
    <mergeCell ref="I121:I122"/>
    <mergeCell ref="I123:I124"/>
    <mergeCell ref="I125:I126"/>
    <mergeCell ref="I73:I74"/>
    <mergeCell ref="I36:I37"/>
    <mergeCell ref="I38:I39"/>
    <mergeCell ref="I40:I41"/>
    <mergeCell ref="I42:I43"/>
    <mergeCell ref="I44:I45"/>
    <mergeCell ref="I46:I47"/>
    <mergeCell ref="I63:I64"/>
    <mergeCell ref="I65:I66"/>
    <mergeCell ref="I67:I68"/>
    <mergeCell ref="I69:I70"/>
    <mergeCell ref="I71:I72"/>
    <mergeCell ref="I19:I20"/>
    <mergeCell ref="I9:I10"/>
    <mergeCell ref="I11:I12"/>
    <mergeCell ref="I13:I14"/>
    <mergeCell ref="I15:I16"/>
    <mergeCell ref="I17:I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workbookViewId="0">
      <selection activeCell="C79" sqref="C79"/>
    </sheetView>
  </sheetViews>
  <sheetFormatPr defaultRowHeight="15" x14ac:dyDescent="0.25"/>
  <cols>
    <col min="1" max="1" width="63" bestFit="1" customWidth="1"/>
    <col min="2" max="2" width="29" bestFit="1" customWidth="1"/>
    <col min="3" max="3" width="11.5703125" bestFit="1" customWidth="1"/>
    <col min="4" max="4" width="11.42578125" bestFit="1" customWidth="1"/>
    <col min="5" max="5" width="29" bestFit="1" customWidth="1"/>
    <col min="6" max="6" width="11.5703125" bestFit="1" customWidth="1"/>
    <col min="7" max="7" width="11.42578125" bestFit="1" customWidth="1"/>
  </cols>
  <sheetData>
    <row r="1" spans="1:9" x14ac:dyDescent="0.25">
      <c r="A1" t="s">
        <v>44</v>
      </c>
    </row>
    <row r="2" spans="1:9" x14ac:dyDescent="0.25">
      <c r="A2" t="s">
        <v>12</v>
      </c>
    </row>
    <row r="3" spans="1:9" x14ac:dyDescent="0.25">
      <c r="A3" t="s">
        <v>21</v>
      </c>
    </row>
    <row r="4" spans="1:9" x14ac:dyDescent="0.25">
      <c r="A4" s="1" t="s">
        <v>14</v>
      </c>
    </row>
    <row r="5" spans="1:9" x14ac:dyDescent="0.25">
      <c r="A5" t="s">
        <v>15</v>
      </c>
    </row>
    <row r="6" spans="1:9" x14ac:dyDescent="0.25">
      <c r="A6" t="s">
        <v>38</v>
      </c>
    </row>
    <row r="8" spans="1:9" x14ac:dyDescent="0.25">
      <c r="A8" t="s">
        <v>8</v>
      </c>
      <c r="B8" t="s">
        <v>5</v>
      </c>
      <c r="C8" t="s">
        <v>3</v>
      </c>
      <c r="D8" t="s">
        <v>4</v>
      </c>
      <c r="E8" t="s">
        <v>0</v>
      </c>
      <c r="F8" t="s">
        <v>1</v>
      </c>
      <c r="G8" t="s">
        <v>2</v>
      </c>
      <c r="H8" t="s">
        <v>6</v>
      </c>
      <c r="I8" t="s">
        <v>7</v>
      </c>
    </row>
    <row r="9" spans="1:9" x14ac:dyDescent="0.25">
      <c r="A9" t="s">
        <v>10</v>
      </c>
      <c r="B9" t="s">
        <v>9</v>
      </c>
      <c r="C9">
        <v>53</v>
      </c>
      <c r="D9">
        <v>97</v>
      </c>
      <c r="E9">
        <v>90</v>
      </c>
      <c r="F9" s="2">
        <v>68</v>
      </c>
      <c r="G9">
        <v>310</v>
      </c>
      <c r="H9" s="2">
        <v>0.38500000000000001</v>
      </c>
      <c r="I9" s="5">
        <f>H10/H9</f>
        <v>200</v>
      </c>
    </row>
    <row r="10" spans="1:9" x14ac:dyDescent="0.25">
      <c r="E10">
        <v>0</v>
      </c>
      <c r="H10" s="2">
        <v>77</v>
      </c>
      <c r="I10" s="5"/>
    </row>
    <row r="11" spans="1:9" x14ac:dyDescent="0.25">
      <c r="A11">
        <v>30</v>
      </c>
      <c r="B11">
        <f>A11+90</f>
        <v>120</v>
      </c>
      <c r="C11">
        <v>53</v>
      </c>
      <c r="D11">
        <v>82</v>
      </c>
      <c r="E11">
        <v>120</v>
      </c>
      <c r="F11">
        <v>35</v>
      </c>
      <c r="G11">
        <v>284</v>
      </c>
      <c r="H11" s="2">
        <v>5.2600000000000001E-2</v>
      </c>
      <c r="I11" s="5">
        <f t="shared" ref="I11" si="0">H12/H11</f>
        <v>126.61596958174906</v>
      </c>
    </row>
    <row r="12" spans="1:9" x14ac:dyDescent="0.25">
      <c r="E12">
        <v>30</v>
      </c>
      <c r="H12" s="2">
        <v>6.66</v>
      </c>
      <c r="I12" s="5"/>
    </row>
    <row r="13" spans="1:9" x14ac:dyDescent="0.25">
      <c r="A13">
        <v>45</v>
      </c>
      <c r="B13">
        <f>A13+90</f>
        <v>135</v>
      </c>
      <c r="C13">
        <v>53</v>
      </c>
      <c r="D13">
        <v>75</v>
      </c>
      <c r="E13">
        <v>135</v>
      </c>
      <c r="F13">
        <v>14</v>
      </c>
      <c r="G13">
        <v>263</v>
      </c>
      <c r="H13" s="2">
        <v>2.4299999999999999E-2</v>
      </c>
      <c r="I13" s="5">
        <f t="shared" ref="I13" si="1">H14/H13</f>
        <v>148.14814814814815</v>
      </c>
    </row>
    <row r="14" spans="1:9" x14ac:dyDescent="0.25">
      <c r="E14">
        <v>45</v>
      </c>
      <c r="H14" s="2">
        <v>3.6</v>
      </c>
      <c r="I14" s="5"/>
    </row>
    <row r="15" spans="1:9" x14ac:dyDescent="0.25">
      <c r="A15">
        <v>60</v>
      </c>
      <c r="B15">
        <f>A15+90</f>
        <v>150</v>
      </c>
      <c r="C15">
        <v>53</v>
      </c>
      <c r="D15">
        <v>67</v>
      </c>
      <c r="E15">
        <v>150</v>
      </c>
      <c r="F15">
        <v>88</v>
      </c>
      <c r="G15">
        <v>231</v>
      </c>
      <c r="H15" s="2">
        <v>1.11E-2</v>
      </c>
      <c r="I15" s="5">
        <f t="shared" ref="I15" si="2">H16/H15</f>
        <v>218.01801801801801</v>
      </c>
    </row>
    <row r="16" spans="1:9" x14ac:dyDescent="0.25">
      <c r="E16">
        <v>60</v>
      </c>
      <c r="H16" s="2">
        <v>2.42</v>
      </c>
      <c r="I16" s="5"/>
    </row>
    <row r="17" spans="1:9" x14ac:dyDescent="0.25">
      <c r="A17" t="s">
        <v>11</v>
      </c>
      <c r="B17" t="s">
        <v>10</v>
      </c>
      <c r="C17">
        <v>53</v>
      </c>
      <c r="D17">
        <v>51</v>
      </c>
      <c r="E17">
        <v>0</v>
      </c>
      <c r="F17">
        <v>68</v>
      </c>
      <c r="G17">
        <v>220</v>
      </c>
      <c r="H17" s="2">
        <v>1.0699999999999999E-2</v>
      </c>
      <c r="I17" s="5">
        <f t="shared" ref="I17" si="3">H18/H17</f>
        <v>170.09345794392524</v>
      </c>
    </row>
    <row r="18" spans="1:9" x14ac:dyDescent="0.25">
      <c r="E18">
        <v>90</v>
      </c>
      <c r="H18" s="2">
        <v>1.82</v>
      </c>
      <c r="I18" s="5"/>
    </row>
    <row r="19" spans="1:9" x14ac:dyDescent="0.25">
      <c r="A19" t="s">
        <v>18</v>
      </c>
      <c r="B19">
        <v>0</v>
      </c>
      <c r="C19">
        <f>C17-45</f>
        <v>8</v>
      </c>
      <c r="D19">
        <v>51</v>
      </c>
      <c r="E19">
        <v>0</v>
      </c>
      <c r="F19">
        <v>30</v>
      </c>
      <c r="G19">
        <v>182</v>
      </c>
      <c r="H19" s="2">
        <v>4.1300000000000003E-2</v>
      </c>
      <c r="I19" s="6">
        <f>H20/H19</f>
        <v>94.430992736077471</v>
      </c>
    </row>
    <row r="20" spans="1:9" x14ac:dyDescent="0.25">
      <c r="E20">
        <v>90</v>
      </c>
      <c r="H20" s="2">
        <v>3.9</v>
      </c>
      <c r="I20" s="6"/>
    </row>
    <row r="22" spans="1:9" x14ac:dyDescent="0.25">
      <c r="H22" t="s">
        <v>31</v>
      </c>
      <c r="I22">
        <f>AVERAGE(I9:I20)</f>
        <v>159.55109773798631</v>
      </c>
    </row>
    <row r="23" spans="1:9" x14ac:dyDescent="0.25">
      <c r="H23" t="s">
        <v>32</v>
      </c>
      <c r="I23">
        <f>MAX(I9:I20)</f>
        <v>218.01801801801801</v>
      </c>
    </row>
    <row r="24" spans="1:9" x14ac:dyDescent="0.25">
      <c r="H24" t="s">
        <v>33</v>
      </c>
      <c r="I24">
        <f>MIN(I9:I20)</f>
        <v>94.430992736077471</v>
      </c>
    </row>
    <row r="27" spans="1:9" x14ac:dyDescent="0.25">
      <c r="A27" t="s">
        <v>45</v>
      </c>
    </row>
    <row r="28" spans="1:9" x14ac:dyDescent="0.25">
      <c r="A28" t="s">
        <v>12</v>
      </c>
    </row>
    <row r="29" spans="1:9" x14ac:dyDescent="0.25">
      <c r="A29" t="s">
        <v>21</v>
      </c>
    </row>
    <row r="30" spans="1:9" x14ac:dyDescent="0.25">
      <c r="A30" s="1" t="s">
        <v>14</v>
      </c>
    </row>
    <row r="31" spans="1:9" x14ac:dyDescent="0.25">
      <c r="A31" t="s">
        <v>15</v>
      </c>
    </row>
    <row r="32" spans="1:9" x14ac:dyDescent="0.25">
      <c r="A32" t="s">
        <v>38</v>
      </c>
    </row>
    <row r="34" spans="1:9" x14ac:dyDescent="0.25">
      <c r="A34" t="s">
        <v>8</v>
      </c>
      <c r="B34" t="s">
        <v>5</v>
      </c>
      <c r="C34" t="s">
        <v>3</v>
      </c>
      <c r="D34" t="s">
        <v>4</v>
      </c>
      <c r="E34" t="s">
        <v>0</v>
      </c>
      <c r="F34" t="s">
        <v>1</v>
      </c>
      <c r="G34" t="s">
        <v>2</v>
      </c>
      <c r="H34" t="s">
        <v>6</v>
      </c>
      <c r="I34" t="s">
        <v>7</v>
      </c>
    </row>
    <row r="35" spans="1:9" x14ac:dyDescent="0.25">
      <c r="A35" t="s">
        <v>10</v>
      </c>
      <c r="B35" t="s">
        <v>9</v>
      </c>
      <c r="C35">
        <v>53</v>
      </c>
      <c r="D35">
        <v>97</v>
      </c>
      <c r="E35">
        <v>90</v>
      </c>
      <c r="F35" s="2">
        <v>5</v>
      </c>
      <c r="G35">
        <v>186</v>
      </c>
      <c r="H35" s="2">
        <v>0.26300000000000001</v>
      </c>
      <c r="I35" s="5">
        <f>H36/H35</f>
        <v>288.59315589353611</v>
      </c>
    </row>
    <row r="36" spans="1:9" x14ac:dyDescent="0.25">
      <c r="E36">
        <v>0</v>
      </c>
      <c r="H36" s="2">
        <v>75.900000000000006</v>
      </c>
      <c r="I36" s="5"/>
    </row>
    <row r="37" spans="1:9" x14ac:dyDescent="0.25">
      <c r="A37">
        <v>30</v>
      </c>
      <c r="B37">
        <f>A37+90</f>
        <v>120</v>
      </c>
      <c r="C37">
        <v>53</v>
      </c>
      <c r="D37">
        <v>82</v>
      </c>
      <c r="E37">
        <v>120</v>
      </c>
      <c r="F37">
        <v>151</v>
      </c>
      <c r="G37">
        <v>72</v>
      </c>
      <c r="H37" s="2">
        <v>6.7299999999999999E-2</v>
      </c>
      <c r="I37" s="5">
        <f t="shared" ref="I37" si="4">H38/H37</f>
        <v>98.514115898959886</v>
      </c>
    </row>
    <row r="38" spans="1:9" x14ac:dyDescent="0.25">
      <c r="E38">
        <v>30</v>
      </c>
      <c r="H38" s="2">
        <v>6.63</v>
      </c>
      <c r="I38" s="5"/>
    </row>
    <row r="39" spans="1:9" x14ac:dyDescent="0.25">
      <c r="A39">
        <v>45</v>
      </c>
      <c r="B39">
        <f>A39+90</f>
        <v>135</v>
      </c>
      <c r="C39">
        <v>53</v>
      </c>
      <c r="D39">
        <v>75</v>
      </c>
      <c r="E39">
        <v>135</v>
      </c>
      <c r="F39">
        <v>130</v>
      </c>
      <c r="G39">
        <v>53</v>
      </c>
      <c r="H39" s="2">
        <v>2.7E-2</v>
      </c>
      <c r="I39" s="5">
        <f t="shared" ref="I39" si="5">H40/H39</f>
        <v>139.25925925925927</v>
      </c>
    </row>
    <row r="40" spans="1:9" x14ac:dyDescent="0.25">
      <c r="E40">
        <v>45</v>
      </c>
      <c r="H40" s="2">
        <v>3.76</v>
      </c>
      <c r="I40" s="5"/>
    </row>
    <row r="41" spans="1:9" x14ac:dyDescent="0.25">
      <c r="A41">
        <v>60</v>
      </c>
      <c r="B41">
        <f>A41+90</f>
        <v>150</v>
      </c>
      <c r="C41">
        <v>53</v>
      </c>
      <c r="D41">
        <v>67</v>
      </c>
      <c r="E41">
        <v>150</v>
      </c>
      <c r="F41">
        <v>23</v>
      </c>
      <c r="G41">
        <v>108</v>
      </c>
      <c r="H41" s="2">
        <v>6.5300000000000002E-3</v>
      </c>
      <c r="I41" s="5">
        <f t="shared" ref="I41" si="6">H42/H41</f>
        <v>369.06584992343033</v>
      </c>
    </row>
    <row r="42" spans="1:9" x14ac:dyDescent="0.25">
      <c r="E42">
        <v>60</v>
      </c>
      <c r="H42" s="2">
        <v>2.41</v>
      </c>
      <c r="I42" s="5"/>
    </row>
    <row r="43" spans="1:9" x14ac:dyDescent="0.25">
      <c r="A43" t="s">
        <v>11</v>
      </c>
      <c r="B43" t="s">
        <v>10</v>
      </c>
      <c r="C43">
        <v>53</v>
      </c>
      <c r="D43">
        <v>51</v>
      </c>
      <c r="E43">
        <v>0</v>
      </c>
      <c r="F43">
        <v>8</v>
      </c>
      <c r="G43">
        <v>98</v>
      </c>
      <c r="H43" s="2">
        <v>6.94E-3</v>
      </c>
      <c r="I43" s="5">
        <f t="shared" ref="I43" si="7">H44/H43</f>
        <v>269.45244956772336</v>
      </c>
    </row>
    <row r="44" spans="1:9" x14ac:dyDescent="0.25">
      <c r="E44">
        <v>90</v>
      </c>
      <c r="H44" s="2">
        <v>1.87</v>
      </c>
      <c r="I44" s="5"/>
    </row>
    <row r="45" spans="1:9" x14ac:dyDescent="0.25">
      <c r="A45" t="s">
        <v>18</v>
      </c>
      <c r="B45">
        <v>0</v>
      </c>
      <c r="C45">
        <f>C43-45</f>
        <v>8</v>
      </c>
      <c r="D45">
        <v>51</v>
      </c>
      <c r="E45">
        <v>0</v>
      </c>
      <c r="F45">
        <v>145</v>
      </c>
      <c r="G45">
        <v>63</v>
      </c>
      <c r="H45" s="2">
        <v>3.9E-2</v>
      </c>
      <c r="I45" s="6">
        <f>H46/H45</f>
        <v>97.435897435897431</v>
      </c>
    </row>
    <row r="46" spans="1:9" x14ac:dyDescent="0.25">
      <c r="E46">
        <v>90</v>
      </c>
      <c r="H46" s="2">
        <v>3.8</v>
      </c>
      <c r="I46" s="6"/>
    </row>
    <row r="48" spans="1:9" x14ac:dyDescent="0.25">
      <c r="H48" t="s">
        <v>31</v>
      </c>
      <c r="I48">
        <f>AVERAGE(I35:I46)</f>
        <v>210.38678799646775</v>
      </c>
    </row>
    <row r="49" spans="1:9" x14ac:dyDescent="0.25">
      <c r="H49" t="s">
        <v>32</v>
      </c>
      <c r="I49">
        <f>MAX(I35:I46)</f>
        <v>369.06584992343033</v>
      </c>
    </row>
    <row r="50" spans="1:9" x14ac:dyDescent="0.25">
      <c r="H50" t="s">
        <v>33</v>
      </c>
      <c r="I50">
        <f>MIN(I35:I46)</f>
        <v>97.435897435897431</v>
      </c>
    </row>
    <row r="54" spans="1:9" x14ac:dyDescent="0.25">
      <c r="A54" t="s">
        <v>46</v>
      </c>
    </row>
    <row r="55" spans="1:9" x14ac:dyDescent="0.25">
      <c r="A55" t="s">
        <v>12</v>
      </c>
    </row>
    <row r="56" spans="1:9" x14ac:dyDescent="0.25">
      <c r="A56" t="s">
        <v>21</v>
      </c>
    </row>
    <row r="57" spans="1:9" x14ac:dyDescent="0.25">
      <c r="A57" s="1" t="s">
        <v>14</v>
      </c>
    </row>
    <row r="58" spans="1:9" x14ac:dyDescent="0.25">
      <c r="A58" t="s">
        <v>15</v>
      </c>
    </row>
    <row r="59" spans="1:9" x14ac:dyDescent="0.25">
      <c r="A59" t="s">
        <v>38</v>
      </c>
    </row>
    <row r="61" spans="1:9" x14ac:dyDescent="0.25">
      <c r="A61" t="s">
        <v>8</v>
      </c>
      <c r="B61" t="s">
        <v>5</v>
      </c>
      <c r="C61" t="s">
        <v>3</v>
      </c>
      <c r="D61" t="s">
        <v>4</v>
      </c>
      <c r="E61" t="s">
        <v>0</v>
      </c>
      <c r="F61" t="s">
        <v>1</v>
      </c>
      <c r="G61" t="s">
        <v>2</v>
      </c>
      <c r="H61" t="s">
        <v>6</v>
      </c>
      <c r="I61" t="s">
        <v>7</v>
      </c>
    </row>
    <row r="62" spans="1:9" x14ac:dyDescent="0.25">
      <c r="A62" t="s">
        <v>10</v>
      </c>
      <c r="B62" t="s">
        <v>9</v>
      </c>
      <c r="C62">
        <v>53</v>
      </c>
      <c r="D62">
        <v>97</v>
      </c>
      <c r="E62">
        <v>90</v>
      </c>
      <c r="F62" s="2">
        <v>97</v>
      </c>
      <c r="G62">
        <v>89</v>
      </c>
      <c r="H62" s="2">
        <v>0.23400000000000001</v>
      </c>
      <c r="I62" s="5">
        <f>H63/H62</f>
        <v>325.64102564102564</v>
      </c>
    </row>
    <row r="63" spans="1:9" x14ac:dyDescent="0.25">
      <c r="E63">
        <v>0</v>
      </c>
      <c r="H63" s="2">
        <v>76.2</v>
      </c>
      <c r="I63" s="5"/>
    </row>
    <row r="64" spans="1:9" x14ac:dyDescent="0.25">
      <c r="A64">
        <v>30</v>
      </c>
      <c r="B64">
        <f>A64+90</f>
        <v>120</v>
      </c>
      <c r="C64">
        <v>53</v>
      </c>
      <c r="D64">
        <v>82</v>
      </c>
      <c r="E64">
        <v>120</v>
      </c>
      <c r="F64">
        <v>162</v>
      </c>
      <c r="G64">
        <v>78</v>
      </c>
      <c r="H64" s="2">
        <v>6.6199999999999995E-2</v>
      </c>
      <c r="I64" s="5">
        <f t="shared" ref="I64" si="8">H65/H64</f>
        <v>98.489425981873111</v>
      </c>
    </row>
    <row r="65" spans="1:9" x14ac:dyDescent="0.25">
      <c r="E65">
        <v>30</v>
      </c>
      <c r="H65" s="2">
        <v>6.52</v>
      </c>
      <c r="I65" s="5"/>
    </row>
    <row r="66" spans="1:9" x14ac:dyDescent="0.25">
      <c r="A66">
        <v>45</v>
      </c>
      <c r="B66">
        <f>A66+90</f>
        <v>135</v>
      </c>
      <c r="C66">
        <v>53</v>
      </c>
      <c r="D66">
        <v>75</v>
      </c>
      <c r="E66">
        <v>135</v>
      </c>
      <c r="F66">
        <v>138</v>
      </c>
      <c r="G66">
        <v>58</v>
      </c>
      <c r="H66" s="2">
        <v>2.46E-2</v>
      </c>
      <c r="I66" s="5">
        <f t="shared" ref="I66" si="9">H67/H66</f>
        <v>147.96747967479675</v>
      </c>
    </row>
    <row r="67" spans="1:9" x14ac:dyDescent="0.25">
      <c r="E67">
        <v>45</v>
      </c>
      <c r="H67" s="2">
        <v>3.64</v>
      </c>
      <c r="I67" s="5"/>
    </row>
    <row r="68" spans="1:9" x14ac:dyDescent="0.25">
      <c r="A68">
        <v>60</v>
      </c>
      <c r="B68">
        <f>A68+90</f>
        <v>150</v>
      </c>
      <c r="C68">
        <v>53</v>
      </c>
      <c r="D68">
        <v>67</v>
      </c>
      <c r="E68">
        <v>150</v>
      </c>
      <c r="F68">
        <v>299</v>
      </c>
      <c r="G68">
        <v>36</v>
      </c>
      <c r="H68" s="2">
        <v>5.4000000000000003E-3</v>
      </c>
      <c r="I68" s="5">
        <f t="shared" ref="I68" si="10">H69/H68</f>
        <v>444.4444444444444</v>
      </c>
    </row>
    <row r="69" spans="1:9" x14ac:dyDescent="0.25">
      <c r="E69">
        <v>60</v>
      </c>
      <c r="H69" s="2">
        <v>2.4</v>
      </c>
      <c r="I69" s="5"/>
    </row>
    <row r="70" spans="1:9" x14ac:dyDescent="0.25">
      <c r="A70" t="s">
        <v>11</v>
      </c>
      <c r="B70" t="s">
        <v>10</v>
      </c>
      <c r="C70">
        <v>53</v>
      </c>
      <c r="D70">
        <v>51</v>
      </c>
      <c r="E70">
        <v>0</v>
      </c>
      <c r="F70">
        <v>8</v>
      </c>
      <c r="G70">
        <v>7</v>
      </c>
      <c r="H70" s="2">
        <v>6.8300000000000001E-3</v>
      </c>
      <c r="I70" s="5">
        <f t="shared" ref="I70" si="11">H71/H70</f>
        <v>270.86383601756955</v>
      </c>
    </row>
    <row r="71" spans="1:9" x14ac:dyDescent="0.25">
      <c r="E71">
        <v>90</v>
      </c>
      <c r="H71" s="2">
        <v>1.85</v>
      </c>
      <c r="I71" s="5"/>
    </row>
    <row r="72" spans="1:9" x14ac:dyDescent="0.25">
      <c r="A72" t="s">
        <v>18</v>
      </c>
      <c r="B72">
        <v>0</v>
      </c>
      <c r="C72">
        <f>C70-45</f>
        <v>8</v>
      </c>
      <c r="D72">
        <v>51</v>
      </c>
      <c r="E72">
        <v>0</v>
      </c>
      <c r="F72">
        <v>324</v>
      </c>
      <c r="G72">
        <v>332</v>
      </c>
      <c r="H72" s="2">
        <v>3.7499999999999999E-2</v>
      </c>
      <c r="I72" s="6">
        <f>H73/H72</f>
        <v>99.466666666666669</v>
      </c>
    </row>
    <row r="73" spans="1:9" x14ac:dyDescent="0.25">
      <c r="E73">
        <v>90</v>
      </c>
      <c r="H73" s="2">
        <v>3.73</v>
      </c>
      <c r="I73" s="6"/>
    </row>
    <row r="75" spans="1:9" x14ac:dyDescent="0.25">
      <c r="H75" t="s">
        <v>31</v>
      </c>
      <c r="I75">
        <f>AVERAGE(I62:I73)</f>
        <v>231.14547973772937</v>
      </c>
    </row>
    <row r="76" spans="1:9" x14ac:dyDescent="0.25">
      <c r="H76" t="s">
        <v>32</v>
      </c>
      <c r="I76">
        <f>MAX(I62:I73)</f>
        <v>444.4444444444444</v>
      </c>
    </row>
    <row r="77" spans="1:9" x14ac:dyDescent="0.25">
      <c r="H77" t="s">
        <v>33</v>
      </c>
      <c r="I77">
        <f>MIN(I62:I73)</f>
        <v>98.489425981873111</v>
      </c>
    </row>
  </sheetData>
  <mergeCells count="18">
    <mergeCell ref="I72:I73"/>
    <mergeCell ref="I35:I36"/>
    <mergeCell ref="I37:I38"/>
    <mergeCell ref="I39:I40"/>
    <mergeCell ref="I41:I42"/>
    <mergeCell ref="I43:I44"/>
    <mergeCell ref="I45:I46"/>
    <mergeCell ref="I62:I63"/>
    <mergeCell ref="I64:I65"/>
    <mergeCell ref="I66:I67"/>
    <mergeCell ref="I68:I69"/>
    <mergeCell ref="I70:I71"/>
    <mergeCell ref="I19:I20"/>
    <mergeCell ref="I9:I10"/>
    <mergeCell ref="I11:I12"/>
    <mergeCell ref="I13:I14"/>
    <mergeCell ref="I15:I16"/>
    <mergeCell ref="I17:I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20_06_2019</vt:lpstr>
      <vt:lpstr>21_06_2019</vt:lpstr>
      <vt:lpstr>24_06_2019</vt:lpstr>
      <vt:lpstr>27_06_2019</vt:lpstr>
      <vt:lpstr>28_06_2019</vt:lpstr>
      <vt:lpstr>02_07_2019</vt:lpstr>
      <vt:lpstr>03_07_2019</vt:lpstr>
      <vt:lpstr>04_07_2019</vt:lpstr>
      <vt:lpstr>11_07_2019</vt:lpstr>
      <vt:lpstr>12_07_2019</vt:lpstr>
      <vt:lpstr>15_07_2019</vt:lpstr>
      <vt:lpstr>17_07_2019</vt:lpstr>
      <vt:lpstr>18_07_2019</vt:lpstr>
      <vt:lpstr>22_07_19</vt:lpstr>
      <vt:lpstr>29_07_2019</vt:lpstr>
      <vt:lpstr>30_07_2019</vt:lpstr>
      <vt:lpstr>31_07_19</vt:lpstr>
    </vt:vector>
  </TitlesOfParts>
  <Company>STFC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Vido, Mariastefania (STFC,RAL,CLF)</dc:creator>
  <cp:lastModifiedBy>De Vido, Mariastefania (STFC,RAL,CLF)</cp:lastModifiedBy>
  <dcterms:created xsi:type="dcterms:W3CDTF">2019-06-21T08:24:07Z</dcterms:created>
  <dcterms:modified xsi:type="dcterms:W3CDTF">2020-10-27T19:14:00Z</dcterms:modified>
</cp:coreProperties>
</file>